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Volumes/GoogleDrive/My Drive/Finances/Capital Improvement Plan/CIP FY23-FY27/Current/"/>
    </mc:Choice>
  </mc:AlternateContent>
  <xr:revisionPtr revIDLastSave="0" documentId="13_ncr:1_{ACDEDCDD-3A49-DD41-ADB9-1173C9341719}" xr6:coauthVersionLast="47" xr6:coauthVersionMax="47" xr10:uidLastSave="{00000000-0000-0000-0000-000000000000}"/>
  <bookViews>
    <workbookView xWindow="33760" yWindow="3800" windowWidth="28800" windowHeight="16220" xr2:uid="{4F49BF43-1B06-D64C-B608-21F549CD08F7}"/>
  </bookViews>
  <sheets>
    <sheet name="FY23 to FY27" sheetId="2" r:id="rId1"/>
    <sheet name="Sheet3" sheetId="4" r:id="rId2"/>
  </sheets>
  <calcPr calcId="191029"/>
  <pivotCaches>
    <pivotCache cacheId="5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5" i="2" l="1"/>
  <c r="F74" i="2" l="1"/>
  <c r="F16" i="2"/>
  <c r="F18" i="2"/>
  <c r="F19" i="2"/>
  <c r="F20" i="2"/>
  <c r="F21" i="2"/>
  <c r="F67" i="2"/>
  <c r="F68" i="2"/>
  <c r="F69" i="2"/>
  <c r="F70" i="2"/>
  <c r="F71" i="2"/>
  <c r="F72" i="2"/>
  <c r="F73" i="2"/>
  <c r="G103" i="2"/>
  <c r="G191" i="2" s="1"/>
  <c r="H97" i="2"/>
  <c r="H103" i="2" s="1"/>
  <c r="H191" i="2" s="1"/>
  <c r="I97" i="2"/>
  <c r="I103" i="2" s="1"/>
  <c r="I191" i="2" s="1"/>
  <c r="J103" i="2"/>
  <c r="J191" i="2" s="1"/>
  <c r="K97" i="2"/>
  <c r="K103" i="2"/>
  <c r="M103" i="2"/>
  <c r="M191" i="2" s="1"/>
  <c r="L103" i="2"/>
  <c r="L191" i="2" s="1"/>
  <c r="F191" i="2" l="1"/>
  <c r="F103" i="2"/>
  <c r="K191" i="2"/>
  <c r="G193" i="2" s="1"/>
  <c r="I193" i="2" l="1"/>
</calcChain>
</file>

<file path=xl/sharedStrings.xml><?xml version="1.0" encoding="utf-8"?>
<sst xmlns="http://schemas.openxmlformats.org/spreadsheetml/2006/main" count="527" uniqueCount="318">
  <si>
    <t>Department</t>
  </si>
  <si>
    <t>Project #</t>
  </si>
  <si>
    <t>Project</t>
  </si>
  <si>
    <t>Project Description</t>
  </si>
  <si>
    <t>Funding Source</t>
  </si>
  <si>
    <t>Total Project Cost</t>
  </si>
  <si>
    <t>Funded in FY2021</t>
  </si>
  <si>
    <t>Funded in FY2022</t>
  </si>
  <si>
    <t>FY2023</t>
  </si>
  <si>
    <t>FY2024</t>
  </si>
  <si>
    <t>FY2025</t>
  </si>
  <si>
    <t>FY2026</t>
  </si>
  <si>
    <t>FY2027</t>
  </si>
  <si>
    <t>Town Clerk</t>
  </si>
  <si>
    <t>Clerk 1</t>
  </si>
  <si>
    <t>New Voting Machines</t>
  </si>
  <si>
    <t xml:space="preserve">Purchase 6 new voting machines. The Town's current machines are outdated and are used by only 3 other communities in Massachusetts. </t>
  </si>
  <si>
    <t>FY2022 State Budget Earmark</t>
  </si>
  <si>
    <t>Fire</t>
  </si>
  <si>
    <t>MFD 1</t>
  </si>
  <si>
    <t>Replace Engine 3</t>
  </si>
  <si>
    <t>Replace Engine 3, a 1989 Pierce due to age, maintenance costs, and reliability. This vehicle was purchased to replace the previous Engine 3, a 1983 Mack, which had an electrical fire. This vehicle was replaced with a lease purchase financing agreement. $48,095 per year for 10 years</t>
  </si>
  <si>
    <t>General Fund</t>
  </si>
  <si>
    <t xml:space="preserve">Fire </t>
  </si>
  <si>
    <t>MFD 12</t>
  </si>
  <si>
    <t>Gas Meters</t>
  </si>
  <si>
    <t xml:space="preserve">Replace existing stock of four-gas meters with five-gas meters. These meters are the primary means of determining if an atmosphere is immediately dangerous to life and health. They are used on carbon monoxide calls, fires, and any time the Department questions the safety of the atmosphere they are working in. The current meters are failing and are not worth repairing. </t>
  </si>
  <si>
    <t>Grant</t>
  </si>
  <si>
    <t>MFD 14</t>
  </si>
  <si>
    <t>SBCA Packs</t>
  </si>
  <si>
    <t>Existing SCBA packs were purchased over 15 years ago. Replacement requipment would bring the department into compliance with current National Fire Protection Association standards</t>
  </si>
  <si>
    <t>MFD 6</t>
  </si>
  <si>
    <t>SCBA Bottle</t>
  </si>
  <si>
    <t xml:space="preserve">The department's 48 SCBA bottles expire in 2021. We would like to replace the bottles over two years. The bottles were all purchased in 2006 and their life cycle is 15 years. The price included is based on $900/bottle, but we are awaiting an estimated quote. The Department will also submit for a grant to FEMA's Assistance to Firefighters Grant (AFG) Program for new SCBA packs and bottles. </t>
  </si>
  <si>
    <t>MFD 2</t>
  </si>
  <si>
    <t>Replace Engine 2</t>
  </si>
  <si>
    <t xml:space="preserve">Replace Engine 2, a 1992 Pierce due to age, rust, and increasing maintenance costs. </t>
  </si>
  <si>
    <t>General Fund Debt</t>
  </si>
  <si>
    <t>MFD 3</t>
  </si>
  <si>
    <t>Replace Brush 1</t>
  </si>
  <si>
    <t>Replace Brush 1, a 1986 Ford F350. It is an old vehicle and does not have adequate storage or pump capacity.</t>
  </si>
  <si>
    <t>ARPA Federal funds</t>
  </si>
  <si>
    <t>MFD 5</t>
  </si>
  <si>
    <t>Replace Car 1 - Chief's vehicle</t>
  </si>
  <si>
    <t>Replace Car 1, a 2008 Ford Expedition with 110,000 miles that has required repairs in recent years. Replacement will be a new Chevrolet Tahoe  with 2 new dual head radios two in front and two in rear. The vehicle will include a Command Center in the back with status board for incident command. Carries SCBA, fire extinguishers, EMS supplies, Chief's fire gear and brush gear, portable radios, preplanning information, portable lights, and other supplies.</t>
  </si>
  <si>
    <t>Capital Stabilization Fund</t>
  </si>
  <si>
    <t>MFD 7</t>
  </si>
  <si>
    <t>Power Load System for A1</t>
  </si>
  <si>
    <t xml:space="preserve">This is a simple lifting device that would reduce back injuries and properly secure patients to the ambulance. It eliminates the need to hold the stretcher in the air while loading and offloading patients. </t>
  </si>
  <si>
    <t>MFD 10</t>
  </si>
  <si>
    <t>Battery Operated Extrication Set</t>
  </si>
  <si>
    <t>The existing extrication equipments is heavy and outdated compared to today's standards. Existing equipment had been failing and the Department is renting a temporary hydraulic pack from a vendor.  Battery operated equipment cuts at higher PSIs and eliminates the need for gas operated hydraulic pumps and hoses. This purchase would increase the Department's effectiveness at motor vehicle collisions and provide equipment that is lighter and highly mobile.</t>
  </si>
  <si>
    <t>MFD 8</t>
  </si>
  <si>
    <t>Lucas Cardiac Thumper</t>
  </si>
  <si>
    <t>In order to equip Ambulance 2 with similar BLS equipment, I would like to order a new Lucus Cardiac Thumper. This device is used to deliver perfect CPR compressions while allowing the remaining BLS and ALS crew members to do other life saving skills. This device also allows the EMT working in the back to be seated and not standing in a moving vehicle.</t>
  </si>
  <si>
    <t>MFD 15</t>
  </si>
  <si>
    <t>Brush Gear</t>
  </si>
  <si>
    <t xml:space="preserve">Currently, department members do not have brush fire gear and wear their structural gear at brush fires. This increases the wear on structural clothing and increases the possibilty of firefighters becoming hyperthermic. Brush gear offers fire resistance with lightweight fabric. </t>
  </si>
  <si>
    <t>MFD 9</t>
  </si>
  <si>
    <t>Structural Fire Gear</t>
  </si>
  <si>
    <t xml:space="preserve">The National Fire Protection Associartions standards mandate that fire gear should be taken out of service after 10 years as the materials start to breakdown during exposure to sunlight. Members of the department have gear older than 13 years. Each set is approximately $2,570, including helmet, hood, jacket, pants, gloves, and boots. </t>
  </si>
  <si>
    <t>MFD 4</t>
  </si>
  <si>
    <t>Replace Ambulance 2</t>
  </si>
  <si>
    <t>Replace Ambulance 2, a 2008 Ford F450, with over 100,000 miles. Typically, ambulances would be replaced every 7 years. Funding support for this purchase would come from the Ambulance Revolving Fund</t>
  </si>
  <si>
    <t>MFD 13</t>
  </si>
  <si>
    <t>Portable Radio Equipment</t>
  </si>
  <si>
    <t>The department is currently using portable radios that are 20 plus years old and which require constant repair. Communications is fundamental to the operation of the fire department. As the serviceability and capabilities of these existing radios are limited, we need to have a replacement program.</t>
  </si>
  <si>
    <t>MFD 16</t>
  </si>
  <si>
    <t>AED's</t>
  </si>
  <si>
    <t>Replace 7 AEDs which have hit their maximum life span and are not compatible with the Town's existing ALS Cardiac monitor</t>
  </si>
  <si>
    <t>MFD 11</t>
  </si>
  <si>
    <t>Large and Small DIA Hose</t>
  </si>
  <si>
    <t xml:space="preserve">The existing equipment is 20 plus years old and the department loses a small amount due to dry rot and pin holes. </t>
  </si>
  <si>
    <t>MFD 17</t>
  </si>
  <si>
    <t>Tires</t>
  </si>
  <si>
    <t xml:space="preserve">Replace tires on Ladder 1 - Fire apparatus tires are not to be older than 8 years per NFPA 1901. </t>
  </si>
  <si>
    <t>MFD 18</t>
  </si>
  <si>
    <t>Airbags</t>
  </si>
  <si>
    <t xml:space="preserve">Purchase new rescue airbags  </t>
  </si>
  <si>
    <t>MFD 19</t>
  </si>
  <si>
    <t>Car 3</t>
  </si>
  <si>
    <t>Replace the 2012 Pick up used by the Shift Commander</t>
  </si>
  <si>
    <t>Parks and Recreation</t>
  </si>
  <si>
    <t>PARKS 1</t>
  </si>
  <si>
    <t>Toro SandPro 5040</t>
  </si>
  <si>
    <t>This would replace 3-4 pieces of equipment (fertilizer spreader, aerator, infield groomer &amp; homemade nail drag). It would give Parks and Rec the ability to groom and prep infields properly and in a timely manner without wasting time going back and forth to shop for different equipment. It would also be used to groom the beach at Hinkley Pond, level off mulch at playgrounds, level off dirt paths &amp; roads as well as loosen infield material so water can penetrate through. This equipment will improve efficience on field renovation projects. Toro is on the state bid list and Brian Schools has tested and evaluted the equipment. Toro is a local company.</t>
  </si>
  <si>
    <t>Parks and Recreation Revolving Fund</t>
  </si>
  <si>
    <t>New passenger van/bus</t>
  </si>
  <si>
    <t>With an increase in programming, we have seen a need to transport patrons to some events, including field trips and to/from the Pond in the summer. We added a second van to our fleet in July 2018. The older current van (2005/2006) we have is adequate for now, but is likely nearing the end of its useful life. Adding a new van to the one purchased in 2018 will give the Department two up to date vans to transport kids during camp and our school year programs and field trips.</t>
  </si>
  <si>
    <t>PARKS 4</t>
  </si>
  <si>
    <t>Turfware TR360 Spreader</t>
  </si>
  <si>
    <t xml:space="preserve">This equipment will replace the current spreader that is 9 years old. It will save time and money for the department and will hold more produce than the current spreader (250 pounds instead of 100 pounds). It will also allow to do broadcast spraying of the fields for weeds, which is currently contracted out for $2,000 per application. It will be used for fertilization 5 times per year and overseeding. </t>
  </si>
  <si>
    <t>PARKS 3</t>
  </si>
  <si>
    <t>Toro Mower</t>
  </si>
  <si>
    <t xml:space="preserve">The current Toro mower for  field maintenance was purchased when Brian Schools was initially hired 9+ years ago. With the routine maintenance of the mower, it has served us well and we have been able to extend the life expectancy of the device. But we want to stay ahead and the mower is very close to its max usage before major issues could start happening (Mower is at 2200 hours). </t>
  </si>
  <si>
    <t>PARKS 2</t>
  </si>
  <si>
    <t>Hinkley Playground</t>
  </si>
  <si>
    <t>The Hinkley Park playground is over 20 years old and has been in need of a replacement for some time. Pieces of the playground structure have been replaced over the years but it is time to do a full replacement of the aging structure. This has been a consistent conversation starter with the frequent users of the playground. The state PARC grant program allows small communities of Medfield's size to apply for a grant for up to $100,000. Applications are evaluated with a key component being Town need and social justice.</t>
  </si>
  <si>
    <t>Donation / Grant</t>
  </si>
  <si>
    <t>PARKS 5</t>
  </si>
  <si>
    <t>Parks and Recreation Facility - Construction Documents</t>
  </si>
  <si>
    <t xml:space="preserve">Prepare the design and construction documents for a new Parks and Recreation facility. A study is underway to determine the best location for a new facility and begin preliminary design. </t>
  </si>
  <si>
    <t>PARKS 6</t>
  </si>
  <si>
    <t>New Parks and Recreation Facility</t>
  </si>
  <si>
    <t xml:space="preserve">Fund the construction of a new Parks and Recreation facility. </t>
  </si>
  <si>
    <t>PARKS 7</t>
  </si>
  <si>
    <t>Hinkley Pond Guard Shack</t>
  </si>
  <si>
    <t>Renovate the existing structure, including improvements to bathrooms</t>
  </si>
  <si>
    <t>Parks and Recreation Revolving Fund / General Fund</t>
  </si>
  <si>
    <t>PARKS 8</t>
  </si>
  <si>
    <t>Hinkley Pond Storage Shed</t>
  </si>
  <si>
    <t xml:space="preserve">A newer, larger storage shed will allow us to properly store our items during the season and in the off season, safe and securely. </t>
  </si>
  <si>
    <t>PARKS 10</t>
  </si>
  <si>
    <t>Lighting at Metacomet Tennis</t>
  </si>
  <si>
    <t>The lighting system at Metacomet is old and out of date. The timing system is not adequate and we waste money having to leave lights on longer than necessary. A new system would include LED lighting, new timers and controls and ability to access remotely from a tablet or  smart phone.</t>
  </si>
  <si>
    <t>PARKS 11</t>
  </si>
  <si>
    <t>McCarthy Park Parking Lot</t>
  </si>
  <si>
    <t>The parking lot was built with donated re-grinds from other DPW projects. The surface is inconsistent, loose and lack the lines necessary to effectively mark out parking spaces. A resurfaced lot will increase safety and help with the parking issues currently experienced on days with elevated field uses. This project could (or would) also be tied in to a new MPR facility if the land at the sledding hill was deemed appropriate.</t>
  </si>
  <si>
    <t>Dam Improvements</t>
  </si>
  <si>
    <t>DAMS 1</t>
  </si>
  <si>
    <t>Emergency Action Plans</t>
  </si>
  <si>
    <t>Emergency Action Plans for the Danielson Pond Dam and the Kingsbury Pond Dam. These Emergency Action Plans are required by Mass DCR</t>
  </si>
  <si>
    <t>DAMS 2</t>
  </si>
  <si>
    <t>Danielson Pond Dam Restoration</t>
  </si>
  <si>
    <t>Public Works</t>
  </si>
  <si>
    <t>PW 1</t>
  </si>
  <si>
    <t>Sidewalk Tractor</t>
  </si>
  <si>
    <t>Replace sidewalk tractor, a 2004 Holder Tractor, equipped with sander, plow, blower. The current tractor has severe resut and corrosion. Used for snow removal, street sweeping, salt, and other public works projects</t>
  </si>
  <si>
    <t>PW 2</t>
  </si>
  <si>
    <t>Ford F550</t>
  </si>
  <si>
    <t>Replace vehicle #19 in highway fleet, a 2001 Ford F350. The new vehicle will include a hydraulic spreader w/plow</t>
  </si>
  <si>
    <t>PW 4</t>
  </si>
  <si>
    <t>Replace vehicle #23, a 2000 Ford F250, with a 2021 Ford F550 with dump body w/plow</t>
  </si>
  <si>
    <t>PW 3</t>
  </si>
  <si>
    <t>Mack Dump Truck</t>
  </si>
  <si>
    <t>Replace vehicle #22, a 1987 Mack dump truck w/plow and material spreader</t>
  </si>
  <si>
    <t>PW 5</t>
  </si>
  <si>
    <t>Paving Roller</t>
  </si>
  <si>
    <t>Purchase 2021 Vibratory Paving Roller with Trailer</t>
  </si>
  <si>
    <t>PW 6</t>
  </si>
  <si>
    <t>Skidsteer</t>
  </si>
  <si>
    <t>Replace vehicle #45, a 2004 CAT Skidsteer</t>
  </si>
  <si>
    <t>PW 7</t>
  </si>
  <si>
    <t>Replace vehicle #26, a 2002 Ford F350, with a 2022 Ford F550 with dump body w/plow</t>
  </si>
  <si>
    <t>PW 16</t>
  </si>
  <si>
    <t>Front End Loader</t>
  </si>
  <si>
    <t xml:space="preserve">Replace vehicle #20, a front end loader, with a 2023 Front End Loader. This vehicle is used during all Transfer Station operations. </t>
  </si>
  <si>
    <t>PW 8</t>
  </si>
  <si>
    <t>Mini Excavator</t>
  </si>
  <si>
    <t>Purchase 2022 Mini Excavator. DPW needs a larger and more powerful machine for projects and tasks that require work in tight areas. Longer and deeper boom for bucket reach and depth. DPW would not trade in existing vehicle, but would transfer it to the Water Division</t>
  </si>
  <si>
    <t>PW 9</t>
  </si>
  <si>
    <t xml:space="preserve">New hybrid vehicle </t>
  </si>
  <si>
    <t>Replace vehicle #17, a 2012 Ford Explorer (Director's vehicle)</t>
  </si>
  <si>
    <t>PW 10</t>
  </si>
  <si>
    <t>Backhoe</t>
  </si>
  <si>
    <t>Replace vehicle #16, a 2004 John Deere Backhoe</t>
  </si>
  <si>
    <t>PW 11</t>
  </si>
  <si>
    <t>Replace vehicle #25, a 2006 Ford F350 w/plow</t>
  </si>
  <si>
    <t>PW 17</t>
  </si>
  <si>
    <t>6-Wheel Dump Truck</t>
  </si>
  <si>
    <t>Replace vehicle $3, a 1988 Mack Truck with a 2025 Mack Truck with plow and sander</t>
  </si>
  <si>
    <t>PW 18</t>
  </si>
  <si>
    <t>Replace vehicle #41, a 2008 Ford F350 with plow with a 2025 F550 with plow</t>
  </si>
  <si>
    <t>PW 12</t>
  </si>
  <si>
    <t>Road Improvements</t>
  </si>
  <si>
    <t>Chapter 90 road improvements, including crack sealing, mll and overlay, and reclamation</t>
  </si>
  <si>
    <t>Chapter 90</t>
  </si>
  <si>
    <t>PW 13</t>
  </si>
  <si>
    <t>Line painting machine</t>
  </si>
  <si>
    <t xml:space="preserve">Purchase a new machine to enable the Public Works and Police Department to handle line painting in house, instead of contracting out. Based on an analysis of current costs, the Town anticipates a savings by bringing this work in house. </t>
  </si>
  <si>
    <t>PW 14</t>
  </si>
  <si>
    <t>Transfer Station Reconfiguration</t>
  </si>
  <si>
    <t>Reconstruct the transfer station to improve traffic flow, solid waste and recycling stations, and install new compactors and equipment</t>
  </si>
  <si>
    <t>PW 15</t>
  </si>
  <si>
    <t>Recycling Compactor</t>
  </si>
  <si>
    <t xml:space="preserve">Purchase a 4YD Stationary Recycling Compactor. Currently the Transfer Station has two recycling compactors. This purchase would add a third for back-up as the prior two are aging out. The Town has grant funding available due to the Recycling Dividends. </t>
  </si>
  <si>
    <t>PW 19</t>
  </si>
  <si>
    <t>Snow Blower</t>
  </si>
  <si>
    <t xml:space="preserve">Replace unit #68, a Sno-Go Snow blower, with a 2026 Snow Blower </t>
  </si>
  <si>
    <t>PW 20</t>
  </si>
  <si>
    <t>Replace vehicle #5, a 2008 Ford F550, with a 2026 F550 with plow</t>
  </si>
  <si>
    <t>PW 21</t>
  </si>
  <si>
    <t>Dump Trailer</t>
  </si>
  <si>
    <t>Replace unit #67, a 1988 Dump Trailer, with a 2026 Dump Trailer</t>
  </si>
  <si>
    <t>PW 22</t>
  </si>
  <si>
    <t>Sidewalk Master Plan Implementation</t>
  </si>
  <si>
    <t>Begin implementation of the Town's sidewalk master plan, which will be finalized during Fiscal Year 2022</t>
  </si>
  <si>
    <t>Information Technology</t>
  </si>
  <si>
    <t>IT 1</t>
  </si>
  <si>
    <t>Server upgrade - Town Hall</t>
  </si>
  <si>
    <t>Replacement of 4 Town Hall servers at $5,000 per server</t>
  </si>
  <si>
    <t>IT 2</t>
  </si>
  <si>
    <t>Computer upgrade - Town Hall</t>
  </si>
  <si>
    <t>Replacement of 32 Town Hall computers, at approximately $600 per machine.</t>
  </si>
  <si>
    <t>Computer upgrade - DPW</t>
  </si>
  <si>
    <t>Replacement of 16 DPW computers, at approximately $600 per machine</t>
  </si>
  <si>
    <t>IT 3</t>
  </si>
  <si>
    <t>Computer and server upgrade - Public Safety</t>
  </si>
  <si>
    <t>Replacement of 50 computers, at approximately $600 per machine. Replacement of 5 servers at $5,000 per server</t>
  </si>
  <si>
    <t>IT 4</t>
  </si>
  <si>
    <t>Server replacement - Public Safety</t>
  </si>
  <si>
    <t>Upgrade public safety server</t>
  </si>
  <si>
    <t>IT 5</t>
  </si>
  <si>
    <t>School Information Technology</t>
  </si>
  <si>
    <t>Upgrade school IT infrastructure and hardware</t>
  </si>
  <si>
    <t>IT 6</t>
  </si>
  <si>
    <t>Public Safety CCTV Upgrades</t>
  </si>
  <si>
    <t xml:space="preserve">Upgrade Public Safety Building cameras and CCTV system. </t>
  </si>
  <si>
    <t>DPW Pavement Management</t>
  </si>
  <si>
    <t>PAVE 1</t>
  </si>
  <si>
    <t>Mill and Overlay for West Street (North Meadows Road to Harding Street)</t>
  </si>
  <si>
    <t>PAVE 2</t>
  </si>
  <si>
    <t>Mill and Overlay for West Street (North Meadows Road to Millis Town Line)</t>
  </si>
  <si>
    <t>PAVE 3</t>
  </si>
  <si>
    <t>Pavement Management and Improvement - Harding Street</t>
  </si>
  <si>
    <t>Bonded Wearing Course for Harding Street (West Street to Hospital Road)</t>
  </si>
  <si>
    <t>PAVE 4</t>
  </si>
  <si>
    <t>Pavement Management and Improvement - Farm Street</t>
  </si>
  <si>
    <t>Bonded Wearing Course for Farm Street (North Street to Dover Town Line)</t>
  </si>
  <si>
    <t>PAVE 5</t>
  </si>
  <si>
    <t>Pavement Management and Improvement - West Mill Street</t>
  </si>
  <si>
    <t>Mill and Overlay for West Mill Street (West Street to Harding Street)</t>
  </si>
  <si>
    <t>PAVE 6</t>
  </si>
  <si>
    <t>Pavement Management and Improvement - Bridge Street</t>
  </si>
  <si>
    <t>Reclamation of Bridge Street (Main Street to West Street)</t>
  </si>
  <si>
    <t>Police</t>
  </si>
  <si>
    <t>MPD 1</t>
  </si>
  <si>
    <t>Police vehicle</t>
  </si>
  <si>
    <t xml:space="preserve">Replace Line Cruiser </t>
  </si>
  <si>
    <t>MPD 2</t>
  </si>
  <si>
    <t>MPD 4</t>
  </si>
  <si>
    <t>MPD 8</t>
  </si>
  <si>
    <t>Weapon Replacement</t>
  </si>
  <si>
    <t>Replace 7 cruiser rifles</t>
  </si>
  <si>
    <t>MPD 7</t>
  </si>
  <si>
    <t>New Portable Radios</t>
  </si>
  <si>
    <t>Purchase 19 portable radios with GPS to replace existing radios</t>
  </si>
  <si>
    <t>FY2021 Police Department budget</t>
  </si>
  <si>
    <t>MPD 3</t>
  </si>
  <si>
    <t>MPD 6</t>
  </si>
  <si>
    <t xml:space="preserve">Police </t>
  </si>
  <si>
    <t>MPD 9</t>
  </si>
  <si>
    <t>MPD 15</t>
  </si>
  <si>
    <t>Animal Control Officer verhicle</t>
  </si>
  <si>
    <t>Replace the Animal Control Officer's vehicle</t>
  </si>
  <si>
    <t>MPD 10</t>
  </si>
  <si>
    <t>Replace vehicle 333, a 2012 Ford Fusion, an unmarked cruiser which is currently utilized by the Deputy Chief</t>
  </si>
  <si>
    <t>MPD 11</t>
  </si>
  <si>
    <t>MPD 13</t>
  </si>
  <si>
    <t>MPD 19</t>
  </si>
  <si>
    <t>Drone</t>
  </si>
  <si>
    <t>Purchase drone for use for searches in wooded areas with Thermal Imaging.</t>
  </si>
  <si>
    <t>MPD 18</t>
  </si>
  <si>
    <t>AEDs</t>
  </si>
  <si>
    <t>Replace 10 AED units</t>
  </si>
  <si>
    <t>MPD 16</t>
  </si>
  <si>
    <t>MPD 17</t>
  </si>
  <si>
    <t>Council on Aging</t>
  </si>
  <si>
    <t>COA 1</t>
  </si>
  <si>
    <t>COA Vehicle Replacement</t>
  </si>
  <si>
    <t>COA 2</t>
  </si>
  <si>
    <t>Replace the COA's 11 passenger vehicle</t>
  </si>
  <si>
    <t>COA 3</t>
  </si>
  <si>
    <t>COA Garage</t>
  </si>
  <si>
    <t>Build a garage for COA vehicles next to the Center</t>
  </si>
  <si>
    <t xml:space="preserve">Hinkley South Sale Proceeds </t>
  </si>
  <si>
    <t>Medfield Public Schools</t>
  </si>
  <si>
    <t>MPS 1</t>
  </si>
  <si>
    <t>New Elementary School</t>
  </si>
  <si>
    <t>MPS 2</t>
  </si>
  <si>
    <t>School roof repairs</t>
  </si>
  <si>
    <t>Facilities</t>
  </si>
  <si>
    <t>FACILITIES 3</t>
  </si>
  <si>
    <t>Vehicle replacements</t>
  </si>
  <si>
    <t>Replace the Director of Facilities vehicle, a 2006 Ford Expedition with 120,000 miles with a hybrid</t>
  </si>
  <si>
    <t>FACILITIES 4</t>
  </si>
  <si>
    <t>Replacement of vehicles used by Facilities staff in order of: 1999 F250; 2004 F350; 2008 F150; 2009 F350</t>
  </si>
  <si>
    <t>Municipal Buildings Stabilization Fund</t>
  </si>
  <si>
    <t>FACILITIES 7</t>
  </si>
  <si>
    <t>Replace athletic field Lighting</t>
  </si>
  <si>
    <t>The existing lighting is outadated and installed on wood poles. Both poles and bulbs need replacement. Currently reviewing potential grant programs for LED bulb replacement</t>
  </si>
  <si>
    <t>FACILITIES 8</t>
  </si>
  <si>
    <t>Green Communities Projects</t>
  </si>
  <si>
    <t xml:space="preserve">Complete energy efficiency projects with Green Communities funding assistance </t>
  </si>
  <si>
    <t>Totals</t>
  </si>
  <si>
    <t>Total</t>
  </si>
  <si>
    <t>Total:</t>
  </si>
  <si>
    <t>Check:</t>
  </si>
  <si>
    <t>Pavement Management and Improvement - West Street 2</t>
  </si>
  <si>
    <t>Pavement Management and Improvement - West Street 1</t>
  </si>
  <si>
    <t>PAVE 7</t>
  </si>
  <si>
    <t xml:space="preserve">Pavement Management and Improvement - </t>
  </si>
  <si>
    <t>IT 7</t>
  </si>
  <si>
    <t>Town departmental computer and server upgrades</t>
  </si>
  <si>
    <t>Upgrade IT equipment at Town buildings</t>
  </si>
  <si>
    <t>Pacement management and improvement projects</t>
  </si>
  <si>
    <t>Replace the COA's 14 passenger vehicle, a 2010 Starcraft - Community Transit Program Grant</t>
  </si>
  <si>
    <t>MFD 20</t>
  </si>
  <si>
    <t>Ambulance 1</t>
  </si>
  <si>
    <t>Replace Ambulance 1, a 2017 vehicle</t>
  </si>
  <si>
    <t>ALS Revolving Fund / Ambulance Revolving Fund</t>
  </si>
  <si>
    <t>Row Labels</t>
  </si>
  <si>
    <t>Grand Total</t>
  </si>
  <si>
    <t>Sum of FY2023</t>
  </si>
  <si>
    <t>Sum of FY2024</t>
  </si>
  <si>
    <t>Sum of FY2025</t>
  </si>
  <si>
    <t>Sum of FY2026</t>
  </si>
  <si>
    <t>Sum of FY2027</t>
  </si>
  <si>
    <t>ALS Revolving Fund</t>
  </si>
  <si>
    <t>FACILITIES 9</t>
  </si>
  <si>
    <t>Electric Vehicle Infrastructure</t>
  </si>
  <si>
    <t xml:space="preserve">Expand EV infrastructure with new charging stations </t>
  </si>
  <si>
    <t>(blank)</t>
  </si>
  <si>
    <t>PW 23</t>
  </si>
  <si>
    <t>Landfill Closeout</t>
  </si>
  <si>
    <t xml:space="preserve">Restore and improve the Danielson Pond Dam. The Town submitted a grant to the Massachusetts Dam and Seawall Repair or Removal program in FY22. </t>
  </si>
  <si>
    <t>Vehicle weight devices</t>
  </si>
  <si>
    <t xml:space="preserve">Purchase a set of weighing devices to enforce commercial vehicle weight limits on Town roads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</si>
</sst>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7" x14ac:knownFonts="1">
    <font>
      <sz val="12"/>
      <color theme="1"/>
      <name val="Calibri"/>
      <family val="2"/>
      <scheme val="minor"/>
    </font>
    <font>
      <b/>
      <sz val="8"/>
      <color theme="1"/>
      <name val="Times New Roman"/>
      <family val="1"/>
    </font>
    <font>
      <b/>
      <sz val="8"/>
      <color theme="1"/>
      <name val="Arial"/>
      <family val="2"/>
    </font>
    <font>
      <sz val="8"/>
      <color theme="1"/>
      <name val="Times New Roman"/>
      <family val="1"/>
    </font>
    <font>
      <sz val="8"/>
      <color theme="1"/>
      <name val="Arial"/>
      <family val="2"/>
    </font>
    <font>
      <sz val="8"/>
      <name val="Times New Roman"/>
      <family val="1"/>
    </font>
    <font>
      <sz val="12"/>
      <color theme="1"/>
      <name val="Calibri"/>
      <family val="2"/>
      <scheme val="minor"/>
    </font>
  </fonts>
  <fills count="2">
    <fill>
      <patternFill patternType="none"/>
    </fill>
    <fill>
      <patternFill patternType="gray125"/>
    </fill>
  </fills>
  <borders count="2">
    <border>
      <left/>
      <right/>
      <top/>
      <bottom/>
      <diagonal/>
    </border>
    <border>
      <left/>
      <right/>
      <top style="thin">
        <color indexed="64"/>
      </top>
      <bottom/>
      <diagonal/>
    </border>
  </borders>
  <cellStyleXfs count="2">
    <xf numFmtId="0" fontId="0" fillId="0" borderId="0"/>
    <xf numFmtId="44" fontId="6" fillId="0" borderId="0" applyFont="0" applyFill="0" applyBorder="0" applyAlignment="0" applyProtection="0"/>
  </cellStyleXfs>
  <cellXfs count="2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2" fontId="1" fillId="0" borderId="0" xfId="0" applyNumberFormat="1" applyFont="1" applyAlignment="1">
      <alignment horizontal="center" vertical="center" wrapText="1"/>
    </xf>
    <xf numFmtId="0" fontId="2" fillId="0" borderId="0" xfId="0" applyFont="1" applyAlignment="1">
      <alignment wrapText="1"/>
    </xf>
    <xf numFmtId="0" fontId="3" fillId="0" borderId="0" xfId="0" applyFont="1" applyAlignment="1">
      <alignment vertical="center" wrapText="1"/>
    </xf>
    <xf numFmtId="0" fontId="3" fillId="0" borderId="0" xfId="0" applyFont="1" applyAlignment="1">
      <alignment horizontal="left" vertical="center" wrapText="1"/>
    </xf>
    <xf numFmtId="42" fontId="3" fillId="0" borderId="0" xfId="0" applyNumberFormat="1" applyFont="1" applyAlignment="1">
      <alignment vertical="center" wrapText="1"/>
    </xf>
    <xf numFmtId="0" fontId="4" fillId="0" borderId="0" xfId="0" applyFont="1" applyAlignment="1">
      <alignment wrapText="1"/>
    </xf>
    <xf numFmtId="42" fontId="5" fillId="0" borderId="0" xfId="0" applyNumberFormat="1" applyFont="1" applyAlignment="1">
      <alignment vertical="center" wrapText="1"/>
    </xf>
    <xf numFmtId="0" fontId="1" fillId="0" borderId="1" xfId="0" applyFont="1" applyBorder="1" applyAlignment="1">
      <alignment vertical="center" wrapText="1"/>
    </xf>
    <xf numFmtId="42" fontId="1" fillId="0" borderId="1" xfId="0" applyNumberFormat="1" applyFont="1" applyBorder="1" applyAlignment="1">
      <alignment vertical="center" wrapText="1"/>
    </xf>
    <xf numFmtId="42" fontId="4" fillId="0" borderId="0" xfId="0" applyNumberFormat="1" applyFont="1" applyAlignment="1">
      <alignment wrapText="1"/>
    </xf>
    <xf numFmtId="0" fontId="1" fillId="0" borderId="0" xfId="0" applyFont="1" applyAlignment="1">
      <alignment horizontal="right" vertical="center" wrapText="1"/>
    </xf>
    <xf numFmtId="0" fontId="1" fillId="0" borderId="0" xfId="0" applyFont="1" applyAlignment="1">
      <alignment horizontal="left" vertical="center" wrapText="1"/>
    </xf>
    <xf numFmtId="42" fontId="1" fillId="0" borderId="0" xfId="0" applyNumberFormat="1" applyFont="1" applyAlignment="1">
      <alignment vertical="center" wrapText="1"/>
    </xf>
    <xf numFmtId="42" fontId="1" fillId="0" borderId="0" xfId="0" applyNumberFormat="1" applyFont="1" applyFill="1" applyAlignment="1">
      <alignment horizontal="center" vertical="center" wrapText="1"/>
    </xf>
    <xf numFmtId="42" fontId="3" fillId="0" borderId="0" xfId="0" applyNumberFormat="1" applyFont="1" applyFill="1" applyAlignment="1">
      <alignment vertical="center" wrapText="1"/>
    </xf>
    <xf numFmtId="0" fontId="4" fillId="0" borderId="0" xfId="0" applyFont="1" applyFill="1" applyAlignment="1">
      <alignment wrapText="1"/>
    </xf>
    <xf numFmtId="42" fontId="5" fillId="0" borderId="0" xfId="0" applyNumberFormat="1" applyFont="1" applyFill="1" applyAlignment="1">
      <alignment vertical="center" wrapText="1"/>
    </xf>
    <xf numFmtId="42" fontId="1" fillId="0" borderId="1" xfId="0" applyNumberFormat="1" applyFont="1" applyFill="1" applyBorder="1" applyAlignment="1">
      <alignment vertical="center" wrapText="1"/>
    </xf>
    <xf numFmtId="42" fontId="4" fillId="0" borderId="0" xfId="0" applyNumberFormat="1" applyFont="1" applyFill="1" applyAlignment="1">
      <alignment wrapText="1"/>
    </xf>
    <xf numFmtId="42" fontId="1" fillId="0" borderId="0" xfId="0" applyNumberFormat="1" applyFont="1" applyFill="1" applyAlignment="1">
      <alignment vertical="center" wrapText="1"/>
    </xf>
    <xf numFmtId="0" fontId="3" fillId="0" borderId="0" xfId="0" applyFont="1" applyFill="1" applyAlignment="1">
      <alignment vertical="center" wrapText="1"/>
    </xf>
    <xf numFmtId="0" fontId="0" fillId="0" borderId="0" xfId="0" pivotButton="1"/>
    <xf numFmtId="0" fontId="0" fillId="0" borderId="0" xfId="0" applyAlignment="1">
      <alignment horizontal="left"/>
    </xf>
    <xf numFmtId="44" fontId="0" fillId="0" borderId="0" xfId="1" applyFont="1"/>
    <xf numFmtId="0" fontId="3" fillId="0" borderId="0" xfId="0" applyFont="1" applyFill="1" applyAlignment="1">
      <alignment horizontal="left" vertical="center" wrapText="1"/>
    </xf>
    <xf numFmtId="0" fontId="3" fillId="0" borderId="0" xfId="0" applyFont="1" applyFill="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cholas Milano" refreshedDate="44600.669807407408" createdVersion="7" refreshedVersion="7" minRefreshableVersion="3" recordCount="102" xr:uid="{2F67957D-1317-4F48-8D31-9C432886DE6E}">
  <cacheSource type="worksheet">
    <worksheetSource ref="A1:M102" sheet="FY23 to FY27"/>
  </cacheSource>
  <cacheFields count="13">
    <cacheField name="Department" numFmtId="0">
      <sharedItems containsBlank="1"/>
    </cacheField>
    <cacheField name="Project #" numFmtId="0">
      <sharedItems containsBlank="1"/>
    </cacheField>
    <cacheField name="Project" numFmtId="0">
      <sharedItems containsBlank="1"/>
    </cacheField>
    <cacheField name="Project Description" numFmtId="0">
      <sharedItems containsBlank="1" longText="1"/>
    </cacheField>
    <cacheField name="Funding Source" numFmtId="0">
      <sharedItems containsBlank="1" count="18">
        <s v="FY2022 State Budget Earmark"/>
        <s v="General Fund"/>
        <s v="Grant"/>
        <s v="General Fund Debt"/>
        <s v="ARPA Federal funds"/>
        <s v="Capital Stabilization Fund"/>
        <s v="ALS Revolving Fund"/>
        <s v="ALS Revolving Fund / Ambulance Revolving Fund"/>
        <s v="Parks and Recreation Revolving Fund"/>
        <s v="Donation / Grant"/>
        <m/>
        <s v="Parks and Recreation Revolving Fund / General Fund"/>
        <s v="Chapter 90"/>
        <s v="Municipal Buildings Stabilization Fund"/>
        <s v="FY2021 Police Department budget"/>
        <s v="Hinkley South Sale Proceeds "/>
        <s v="Advanced Life Support Revolving Fund" u="1"/>
        <s v="Debt Exclusion" u="1"/>
      </sharedItems>
    </cacheField>
    <cacheField name="Total Project Cost" numFmtId="42">
      <sharedItems containsString="0" containsBlank="1" containsNumber="1" containsInteger="1" minValue="0" maxValue="2060000"/>
    </cacheField>
    <cacheField name="Funded in FY2021" numFmtId="0">
      <sharedItems containsString="0" containsBlank="1" containsNumber="1" containsInteger="1" minValue="7550" maxValue="450000"/>
    </cacheField>
    <cacheField name="Funded in FY2022" numFmtId="0">
      <sharedItems containsString="0" containsBlank="1" containsNumber="1" containsInteger="1" minValue="7500" maxValue="500000"/>
    </cacheField>
    <cacheField name="FY2023" numFmtId="0">
      <sharedItems containsString="0" containsBlank="1" containsNumber="1" containsInteger="1" minValue="7000" maxValue="412000"/>
    </cacheField>
    <cacheField name="FY2024" numFmtId="0">
      <sharedItems containsString="0" containsBlank="1" containsNumber="1" containsInteger="1" minValue="12000" maxValue="808000"/>
    </cacheField>
    <cacheField name="FY2025" numFmtId="0">
      <sharedItems containsString="0" containsBlank="1" containsNumber="1" containsInteger="1" minValue="10000" maxValue="500000"/>
    </cacheField>
    <cacheField name="FY2026" numFmtId="42">
      <sharedItems containsString="0" containsBlank="1" containsNumber="1" containsInteger="1" minValue="14000" maxValue="412000"/>
    </cacheField>
    <cacheField name="FY2027" numFmtId="42">
      <sharedItems containsString="0" containsBlank="1" containsNumber="1" containsInteger="1" minValue="50000" maxValue="412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
  <r>
    <s v="Town Clerk"/>
    <s v="Clerk 1"/>
    <s v="New Voting Machines"/>
    <s v="Purchase 6 new voting machines. The Town's current machines are outdated and are used by only 3 other communities in Massachusetts. "/>
    <x v="0"/>
    <n v="36000"/>
    <m/>
    <n v="36000"/>
    <m/>
    <m/>
    <m/>
    <m/>
    <m/>
  </r>
  <r>
    <s v="Fire"/>
    <s v="MFD 1"/>
    <s v="Replace Engine 3"/>
    <s v="Replace Engine 3, a 1989 Pierce due to age, maintenance costs, and reliability. This vehicle was purchased to replace the previous Engine 3, a 1983 Mack, which had an electrical fire. This vehicle was replaced with a lease purchase financing agreement. $48,095 per year for 10 years"/>
    <x v="1"/>
    <n v="450000"/>
    <n v="450000"/>
    <m/>
    <m/>
    <m/>
    <m/>
    <m/>
    <m/>
  </r>
  <r>
    <s v="Fire "/>
    <s v="MFD 12"/>
    <s v="Gas Meters"/>
    <s v="Replace existing stock of four-gas meters with five-gas meters. These meters are the primary means of determining if an atmosphere is immediately dangerous to life and health. They are used on carbon monoxide calls, fires, and any time the Department questions the safety of the atmosphere they are working in. The current meters are failing and are not worth repairing. "/>
    <x v="2"/>
    <n v="15240"/>
    <n v="15240"/>
    <m/>
    <m/>
    <m/>
    <m/>
    <m/>
    <m/>
  </r>
  <r>
    <s v="Fire"/>
    <s v="MFD 14"/>
    <s v="SBCA Packs"/>
    <s v="Existing SCBA packs were purchased over 15 years ago. Replacement requipment would bring the department into compliance with current National Fire Protection Association standards"/>
    <x v="2"/>
    <n v="222000"/>
    <n v="222000"/>
    <m/>
    <m/>
    <m/>
    <m/>
    <m/>
    <m/>
  </r>
  <r>
    <s v="Fire "/>
    <s v="MFD 6"/>
    <s v="SCBA Bottle"/>
    <s v="The department's 48 SCBA bottles expire in 2021. We would like to replace the bottles over two years. The bottles were all purchased in 2006 and their life cycle is 15 years. The price included is based on $900/bottle, but we are awaiting an estimated quote. The Department will also submit for a grant to FEMA's Assistance to Firefighters Grant (AFG) Program for new SCBA packs and bottles. "/>
    <x v="2"/>
    <n v="41400"/>
    <n v="41400"/>
    <m/>
    <m/>
    <m/>
    <m/>
    <m/>
    <m/>
  </r>
  <r>
    <s v="Fire"/>
    <s v="MFD 2"/>
    <s v="Replace Engine 2"/>
    <s v="Replace Engine 2, a 1992 Pierce due to age, rust, and increasing maintenance costs. "/>
    <x v="3"/>
    <n v="500000"/>
    <m/>
    <n v="500000"/>
    <m/>
    <m/>
    <m/>
    <m/>
    <m/>
  </r>
  <r>
    <s v="Fire"/>
    <s v="MFD 3"/>
    <s v="Replace Brush 1"/>
    <s v="Replace Brush 1, a 1986 Ford F350. It is an old vehicle and does not have adequate storage or pump capacity."/>
    <x v="4"/>
    <n v="80000"/>
    <m/>
    <n v="80000"/>
    <m/>
    <m/>
    <m/>
    <m/>
    <m/>
  </r>
  <r>
    <s v="Fire"/>
    <s v="MFD 5"/>
    <s v="Replace Car 1 - Chief's vehicle"/>
    <s v="Replace Car 1, a 2008 Ford Expedition with 110,000 miles that has required repairs in recent years. Replacement will be a new Chevrolet Tahoe  with 2 new dual head radios two in front and two in rear. The vehicle will include a Command Center in the back with status board for incident command. Carries SCBA, fire extinguishers, EMS supplies, Chief's fire gear and brush gear, portable radios, preplanning information, portable lights, and other supplies."/>
    <x v="5"/>
    <n v="60000"/>
    <m/>
    <n v="60000"/>
    <m/>
    <m/>
    <m/>
    <m/>
    <m/>
  </r>
  <r>
    <s v="Fire"/>
    <s v="MFD 7"/>
    <s v="Power Load System for A1"/>
    <s v="This is a simple lifting device that would reduce back injuries and properly secure patients to the ambulance. It eliminates the need to hold the stretcher in the air while loading and offloading patients. "/>
    <x v="4"/>
    <n v="27000"/>
    <m/>
    <n v="27000"/>
    <m/>
    <m/>
    <m/>
    <m/>
    <m/>
  </r>
  <r>
    <s v="Fire"/>
    <s v="MFD 10"/>
    <s v="Battery Operated Extrication Set"/>
    <s v="The existing extrication equipments is heavy and outdated compared to today's standards. Existing equipment had been failing and the Department is renting a temporary hydraulic pack from a vendor.  Battery operated equipment cuts at higher PSIs and eliminates the need for gas operated hydraulic pumps and hoses. This purchase would increase the Department's effectiveness at motor vehicle collisions and provide equipment that is lighter and highly mobile."/>
    <x v="5"/>
    <n v="70000"/>
    <m/>
    <n v="70000"/>
    <m/>
    <m/>
    <m/>
    <m/>
    <m/>
  </r>
  <r>
    <s v="Fire "/>
    <s v="MFD 8"/>
    <s v="Lucas Cardiac Thumper"/>
    <s v="In order to equip Ambulance 2 with similar BLS equipment, I would like to order a new Lucus Cardiac Thumper. This device is used to deliver perfect CPR compressions while allowing the remaining BLS and ALS crew members to do other life saving skills. This device also allows the EMT working in the back to be seated and not standing in a moving vehicle."/>
    <x v="6"/>
    <n v="16000"/>
    <m/>
    <n v="16000"/>
    <m/>
    <m/>
    <m/>
    <m/>
    <m/>
  </r>
  <r>
    <s v="Fire"/>
    <s v="MFD 15"/>
    <s v="Brush Gear"/>
    <s v="Currently, department members do not have brush fire gear and wear their structural gear at brush fires. This increases the wear on structural clothing and increases the possibilty of firefighters becoming hyperthermic. Brush gear offers fire resistance with lightweight fabric. "/>
    <x v="2"/>
    <n v="15000"/>
    <m/>
    <n v="15000"/>
    <m/>
    <m/>
    <m/>
    <m/>
    <m/>
  </r>
  <r>
    <s v="Fire"/>
    <s v="MFD 9"/>
    <s v="Structural Fire Gear"/>
    <s v="The National Fire Protection Associartions standards mandate that fire gear should be taken out of service after 10 years as the materials start to breakdown during exposure to sunlight. Members of the department have gear older than 13 years. Each set is approximately $2,570, including helmet, hood, jacket, pants, gloves, and boots. "/>
    <x v="1"/>
    <n v="60000"/>
    <m/>
    <m/>
    <m/>
    <n v="30000"/>
    <m/>
    <n v="30000"/>
    <m/>
  </r>
  <r>
    <s v="Fire"/>
    <s v="MFD 4"/>
    <s v="Replace Ambulance 2"/>
    <s v="Replace Ambulance 2, a 2008 Ford F450, with over 100,000 miles. Typically, ambulances would be replaced every 7 years. Funding support for this purchase would come from the Ambulance Revolving Fund"/>
    <x v="7"/>
    <n v="300000"/>
    <m/>
    <n v="300000"/>
    <m/>
    <m/>
    <m/>
    <m/>
    <m/>
  </r>
  <r>
    <s v="Fire"/>
    <s v="MFD 13"/>
    <s v="Portable Radio Equipment"/>
    <s v="The department is currently using portable radios that are 20 plus years old and which require constant repair. Communications is fundamental to the operation of the fire department. As the serviceability and capabilities of these existing radios are limited, we need to have a replacement program."/>
    <x v="1"/>
    <n v="90000"/>
    <m/>
    <m/>
    <n v="45000"/>
    <m/>
    <n v="45000"/>
    <m/>
    <m/>
  </r>
  <r>
    <s v="Fire "/>
    <s v="MFD 16"/>
    <s v="AED's"/>
    <s v="Replace 7 AEDs which have hit their maximum life span and are not compatible with the Town's existing ALS Cardiac monitor"/>
    <x v="1"/>
    <n v="16000"/>
    <m/>
    <m/>
    <n v="16000"/>
    <m/>
    <m/>
    <m/>
    <m/>
  </r>
  <r>
    <s v="Fire"/>
    <s v="MFD 11"/>
    <s v="Large and Small DIA Hose"/>
    <s v="The existing equipment is 20 plus years old and the department loses a small amount due to dry rot and pin holes. "/>
    <x v="1"/>
    <n v="55000"/>
    <m/>
    <m/>
    <m/>
    <n v="55000"/>
    <m/>
    <m/>
    <m/>
  </r>
  <r>
    <s v="Fire"/>
    <s v="MFD 17"/>
    <s v="Tires"/>
    <s v="Replace tires on Ladder 1 - Fire apparatus tires are not to be older than 8 years per NFPA 1901. "/>
    <x v="1"/>
    <n v="0"/>
    <m/>
    <n v="7500"/>
    <m/>
    <m/>
    <m/>
    <m/>
    <m/>
  </r>
  <r>
    <s v="Fire"/>
    <s v="MFD 18"/>
    <s v="Airbags"/>
    <s v="Purchase new rescue airbags  "/>
    <x v="1"/>
    <n v="7000"/>
    <m/>
    <m/>
    <n v="7000"/>
    <m/>
    <m/>
    <m/>
    <m/>
  </r>
  <r>
    <s v="Fire"/>
    <s v="MFD 19"/>
    <s v="Car 3"/>
    <s v="Replace the 2012 Pick up used by the Shift Commander"/>
    <x v="1"/>
    <n v="60000"/>
    <m/>
    <m/>
    <m/>
    <m/>
    <m/>
    <m/>
    <n v="60000"/>
  </r>
  <r>
    <s v="Fire"/>
    <s v="MFD 20"/>
    <s v="Ambulance 1"/>
    <s v="Replace Ambulance 1, a 2017 vehicle"/>
    <x v="7"/>
    <m/>
    <m/>
    <m/>
    <m/>
    <m/>
    <m/>
    <n v="315000"/>
    <m/>
  </r>
  <r>
    <s v="Parks and Recreation"/>
    <s v="PARKS 1"/>
    <s v="Toro SandPro 5040"/>
    <s v="This would replace 3-4 pieces of equipment (fertilizer spreader, aerator, infield groomer &amp; homemade nail drag). It would give Parks and Rec the ability to groom and prep infields properly and in a timely manner without wasting time going back and forth to shop for different equipment. It would also be used to groom the beach at Hinkley Pond, level off mulch at playgrounds, level off dirt paths &amp; roads as well as loosen infield material so water can penetrate through. This equipment will improve efficience on field renovation projects. Toro is on the state bid list and Brian Schools has tested and evaluted the equipment. Toro is a local company."/>
    <x v="8"/>
    <n v="26465"/>
    <m/>
    <n v="26465"/>
    <m/>
    <m/>
    <m/>
    <m/>
    <m/>
  </r>
  <r>
    <s v="Parks and Recreation"/>
    <s v="PARKS 1"/>
    <s v="New passenger van/bus"/>
    <s v="With an increase in programming, we have seen a need to transport patrons to some events, including field trips and to/from the Pond in the summer. We added a second van to our fleet in July 2018. The older current van (2005/2006) we have is adequate for now, but is likely nearing the end of its useful life. Adding a new van to the one purchased in 2018 will give the Department two up to date vans to transport kids during camp and our school year programs and field trips."/>
    <x v="8"/>
    <n v="45000"/>
    <m/>
    <n v="45000"/>
    <m/>
    <m/>
    <m/>
    <m/>
    <m/>
  </r>
  <r>
    <s v="Parks and Recreation"/>
    <s v="PARKS 4"/>
    <s v="Turfware TR360 Spreader"/>
    <s v="This equipment will replace the current spreader that is 9 years old. It will save time and money for the department and will hold more produce than the current spreader (250 pounds instead of 100 pounds). It will also allow to do broadcast spraying of the fields for weeds, which is currently contracted out for $2,000 per application. It will be used for fertilization 5 times per year and overseeding. "/>
    <x v="8"/>
    <n v="11175"/>
    <m/>
    <n v="11175"/>
    <m/>
    <m/>
    <m/>
    <m/>
    <m/>
  </r>
  <r>
    <s v="Parks and Recreation"/>
    <s v="PARKS 3"/>
    <s v="Toro Mower"/>
    <s v="The current Toro mower for  field maintenance was purchased when Brian Schools was initially hired 9+ years ago. With the routine maintenance of the mower, it has served us well and we have been able to extend the life expectancy of the device. But we want to stay ahead and the mower is very close to its max usage before major issues could start happening (Mower is at 2200 hours). "/>
    <x v="8"/>
    <n v="64200"/>
    <m/>
    <m/>
    <n v="64200"/>
    <m/>
    <m/>
    <m/>
    <m/>
  </r>
  <r>
    <s v="Parks and Recreation"/>
    <s v="PARKS 2"/>
    <s v="Hinkley Playground"/>
    <s v="The Hinkley Park playground is over 20 years old and has been in need of a replacement for some time. Pieces of the playground structure have been replaced over the years but it is time to do a full replacement of the aging structure. This has been a consistent conversation starter with the frequent users of the playground. The state PARC grant program allows small communities of Medfield's size to apply for a grant for up to $100,000. Applications are evaluated with a key component being Town need and social justice."/>
    <x v="9"/>
    <n v="200000"/>
    <m/>
    <m/>
    <n v="200000"/>
    <m/>
    <m/>
    <m/>
    <m/>
  </r>
  <r>
    <s v="Parks and Recreation"/>
    <s v="PARKS 5"/>
    <s v="Parks and Recreation Facility - Construction Documents"/>
    <s v="Prepare the design and construction documents for a new Parks and Recreation facility. A study is underway to determine the best location for a new facility and begin preliminary design. "/>
    <x v="10"/>
    <m/>
    <m/>
    <m/>
    <m/>
    <m/>
    <m/>
    <m/>
    <m/>
  </r>
  <r>
    <s v="Parks and Recreation"/>
    <s v="PARKS 6"/>
    <s v="New Parks and Recreation Facility"/>
    <s v="Fund the construction of a new Parks and Recreation facility. "/>
    <x v="10"/>
    <m/>
    <m/>
    <m/>
    <m/>
    <m/>
    <m/>
    <m/>
    <m/>
  </r>
  <r>
    <s v="Parks and Recreation"/>
    <s v="PARKS 7"/>
    <s v="Hinkley Pond Guard Shack"/>
    <s v="Renovate the existing structure, including improvements to bathrooms"/>
    <x v="11"/>
    <n v="80000"/>
    <m/>
    <m/>
    <m/>
    <n v="80000"/>
    <m/>
    <m/>
    <m/>
  </r>
  <r>
    <s v="Parks and Recreation"/>
    <s v="PARKS 8"/>
    <s v="Hinkley Pond Storage Shed"/>
    <s v="A newer, larger storage shed will allow us to properly store our items during the season and in the off season, safe and securely. "/>
    <x v="8"/>
    <n v="12000"/>
    <m/>
    <m/>
    <m/>
    <n v="12000"/>
    <m/>
    <m/>
    <m/>
  </r>
  <r>
    <s v="Parks and Recreation"/>
    <s v="PARKS 10"/>
    <s v="Lighting at Metacomet Tennis"/>
    <s v="The lighting system at Metacomet is old and out of date. The timing system is not adequate and we waste money having to leave lights on longer than necessary. A new system would include LED lighting, new timers and controls and ability to access remotely from a tablet or  smart phone."/>
    <x v="9"/>
    <n v="165000"/>
    <m/>
    <m/>
    <m/>
    <m/>
    <n v="165000"/>
    <m/>
    <m/>
  </r>
  <r>
    <s v="Parks and Recreation"/>
    <s v="PARKS 11"/>
    <s v="McCarthy Park Parking Lot"/>
    <s v="The parking lot was built with donated re-grinds from other DPW projects. The surface is inconsistent, loose and lack the lines necessary to effectively mark out parking spaces. A resurfaced lot will increase safety and help with the parking issues currently experienced on days with elevated field uses. This project could (or would) also be tied in to a new MPR facility if the land at the sledding hill was deemed appropriate."/>
    <x v="11"/>
    <n v="80000"/>
    <m/>
    <m/>
    <m/>
    <m/>
    <m/>
    <n v="80000"/>
    <m/>
  </r>
  <r>
    <s v="Dam Improvements"/>
    <s v="DAMS 1"/>
    <s v="Emergency Action Plans"/>
    <s v="Emergency Action Plans for the Danielson Pond Dam and the Kingsbury Pond Dam. These Emergency Action Plans are required by Mass DCR"/>
    <x v="1"/>
    <n v="12000"/>
    <n v="12000"/>
    <m/>
    <m/>
    <m/>
    <m/>
    <m/>
    <m/>
  </r>
  <r>
    <s v="Dam Improvements"/>
    <s v="DAMS 2"/>
    <s v="Danielson Pond Dam Restoration"/>
    <s v="Restore and improve the Danielson Pond Dam. The Town has submitted a grant to the Massachusetts Dam and Seawall Repair or Removal program in FY22. "/>
    <x v="2"/>
    <n v="1000000"/>
    <m/>
    <m/>
    <m/>
    <n v="808000"/>
    <m/>
    <m/>
    <m/>
  </r>
  <r>
    <s v="Public Works"/>
    <s v="PW 1"/>
    <s v="Sidewalk Tractor"/>
    <s v="Replace sidewalk tractor, a 2004 Holder Tractor, equipped with sander, plow, blower. The current tractor has severe resut and corrosion. Used for snow removal, street sweeping, salt, and other public works projects"/>
    <x v="3"/>
    <n v="180000"/>
    <m/>
    <n v="180000"/>
    <m/>
    <m/>
    <m/>
    <m/>
    <m/>
  </r>
  <r>
    <s v="Public Works"/>
    <s v="PW 2"/>
    <s v="Ford F550"/>
    <s v="Replace vehicle #19 in highway fleet, a 2001 Ford F350. The new vehicle will include a hydraulic spreader w/plow"/>
    <x v="1"/>
    <n v="97000"/>
    <m/>
    <n v="97000"/>
    <m/>
    <m/>
    <m/>
    <m/>
    <m/>
  </r>
  <r>
    <s v="Public Works"/>
    <s v="PW 4"/>
    <s v="Ford F550"/>
    <s v="Replace vehicle #23, a 2000 Ford F250, with a 2021 Ford F550 with dump body w/plow"/>
    <x v="4"/>
    <n v="88000"/>
    <m/>
    <n v="88000"/>
    <m/>
    <m/>
    <m/>
    <m/>
    <m/>
  </r>
  <r>
    <s v="Public Works"/>
    <s v="PW 3"/>
    <s v="Mack Dump Truck"/>
    <s v="Replace vehicle #22, a 1987 Mack dump truck w/plow and material spreader"/>
    <x v="3"/>
    <n v="188000"/>
    <m/>
    <n v="188000"/>
    <m/>
    <m/>
    <m/>
    <m/>
    <m/>
  </r>
  <r>
    <s v="Public Works"/>
    <s v="PW 5"/>
    <s v="Paving Roller"/>
    <s v="Purchase 2021 Vibratory Paving Roller with Trailer"/>
    <x v="4"/>
    <n v="38000"/>
    <m/>
    <n v="38000"/>
    <m/>
    <m/>
    <m/>
    <m/>
    <m/>
  </r>
  <r>
    <s v="Public Works"/>
    <s v="PW 6"/>
    <s v="Skidsteer"/>
    <s v="Replace vehicle #45, a 2004 CAT Skidsteer"/>
    <x v="1"/>
    <n v="100000"/>
    <m/>
    <m/>
    <n v="100000"/>
    <m/>
    <m/>
    <m/>
    <m/>
  </r>
  <r>
    <s v="Public Works"/>
    <s v="PW 7"/>
    <s v="Ford F550"/>
    <s v="Replace vehicle #26, a 2002 Ford F350, with a 2022 Ford F550 with dump body w/plow"/>
    <x v="1"/>
    <n v="88000"/>
    <m/>
    <m/>
    <n v="88000"/>
    <m/>
    <m/>
    <m/>
    <m/>
  </r>
  <r>
    <s v="Public Works"/>
    <s v="PW 16"/>
    <s v="Front End Loader"/>
    <s v="Replace vehicle #20, a front end loader, with a 2023 Front End Loader. This vehicle is used during all Transfer Station operations. "/>
    <x v="1"/>
    <n v="190000"/>
    <m/>
    <m/>
    <n v="190000"/>
    <m/>
    <m/>
    <m/>
    <m/>
  </r>
  <r>
    <s v="Public Works"/>
    <s v="PW 8"/>
    <s v="Mini Excavator"/>
    <s v="Purchase 2022 Mini Excavator. DPW needs a larger and more powerful machine for projects and tasks that require work in tight areas. Longer and deeper boom for bucket reach and depth. DPW would not trade in existing vehicle, but would transfer it to the Water Division"/>
    <x v="1"/>
    <n v="56000"/>
    <m/>
    <m/>
    <m/>
    <n v="56000"/>
    <m/>
    <m/>
    <m/>
  </r>
  <r>
    <s v="Public Works"/>
    <s v="PW 9"/>
    <s v="New hybrid vehicle "/>
    <s v="Replace vehicle #17, a 2012 Ford Explorer (Director's vehicle)"/>
    <x v="1"/>
    <n v="52000"/>
    <m/>
    <m/>
    <m/>
    <n v="55000"/>
    <m/>
    <m/>
    <m/>
  </r>
  <r>
    <s v="Public Works"/>
    <s v="PW 10"/>
    <s v="Backhoe"/>
    <s v="Replace vehicle #16, a 2004 John Deere Backhoe"/>
    <x v="1"/>
    <n v="125000"/>
    <m/>
    <m/>
    <m/>
    <m/>
    <n v="125000"/>
    <m/>
    <m/>
  </r>
  <r>
    <s v="Public Works"/>
    <s v="PW 11"/>
    <s v="Ford F550"/>
    <s v="Replace vehicle #25, a 2006 Ford F350 w/plow"/>
    <x v="1"/>
    <n v="88000"/>
    <m/>
    <m/>
    <m/>
    <m/>
    <n v="88000"/>
    <m/>
    <m/>
  </r>
  <r>
    <s v="Public Works"/>
    <s v="PW 17"/>
    <s v="6-Wheel Dump Truck"/>
    <s v="Replace vehicle $3, a 1988 Mack Truck with a 2025 Mack Truck with plow and sander"/>
    <x v="1"/>
    <n v="190000"/>
    <m/>
    <m/>
    <m/>
    <m/>
    <m/>
    <n v="190000"/>
    <m/>
  </r>
  <r>
    <s v="Public Works"/>
    <s v="PW 18"/>
    <s v="Ford F550"/>
    <s v="Replace vehicle #41, a 2008 Ford F350 with plow with a 2025 F550 with plow"/>
    <x v="1"/>
    <n v="88000"/>
    <m/>
    <m/>
    <m/>
    <m/>
    <m/>
    <n v="88000"/>
    <m/>
  </r>
  <r>
    <s v="Public Works"/>
    <s v="PW 12"/>
    <s v="Road Improvements"/>
    <s v="Chapter 90 road improvements, including crack sealing, mll and overlay, and reclamation"/>
    <x v="12"/>
    <n v="2060000"/>
    <n v="395000"/>
    <n v="412000"/>
    <n v="412000"/>
    <n v="412000"/>
    <n v="412000"/>
    <n v="412000"/>
    <n v="412000"/>
  </r>
  <r>
    <s v="Public Works"/>
    <s v="PW 13"/>
    <s v="Line painting machine"/>
    <s v="Purchase a new machine to enable the Public Works and Police Department to handle line painting in house, instead of contracting out. Based on an analysis of current costs, the Town anticipates a savings by bringing this work in house. "/>
    <x v="1"/>
    <n v="10000"/>
    <m/>
    <n v="10000"/>
    <m/>
    <m/>
    <m/>
    <m/>
    <m/>
  </r>
  <r>
    <s v="Public Works"/>
    <s v="PW 14"/>
    <s v="Transfer Station Reconfiguration"/>
    <s v="Reconstruct the transfer station to improve traffic flow, solid waste and recycling stations, and install new compactors and equipment"/>
    <x v="1"/>
    <n v="500000"/>
    <m/>
    <m/>
    <m/>
    <m/>
    <n v="500000"/>
    <m/>
    <m/>
  </r>
  <r>
    <s v="Public Works"/>
    <s v="PW 15"/>
    <s v="Recycling Compactor"/>
    <s v="Purchase a 4YD Stationary Recycling Compactor. Currently the Transfer Station has two recycling compactors. This purchase would add a third for back-up as the prior two are aging out. The Town has grant funding available due to the Recycling Dividends. "/>
    <x v="2"/>
    <n v="25000"/>
    <m/>
    <m/>
    <n v="25000"/>
    <m/>
    <m/>
    <m/>
    <m/>
  </r>
  <r>
    <s v="Public Works"/>
    <s v="PW 19"/>
    <s v="Snow Blower"/>
    <s v="Replace unit #68, a Sno-Go Snow blower, with a 2026 Snow Blower "/>
    <x v="1"/>
    <n v="125000"/>
    <m/>
    <m/>
    <m/>
    <m/>
    <m/>
    <m/>
    <n v="125000"/>
  </r>
  <r>
    <s v="Public Works"/>
    <s v="PW 20"/>
    <s v="Ford F550"/>
    <s v="Replace vehicle #5, a 2008 Ford F550, with a 2026 F550 with plow"/>
    <x v="1"/>
    <n v="88000"/>
    <m/>
    <m/>
    <m/>
    <m/>
    <m/>
    <m/>
    <n v="88000"/>
  </r>
  <r>
    <s v="Public Works"/>
    <s v="PW 21"/>
    <s v="Dump Trailer"/>
    <s v="Replace unit #67, a 1988 Dump Trailer, with a 2026 Dump Trailer"/>
    <x v="1"/>
    <n v="50000"/>
    <m/>
    <m/>
    <m/>
    <m/>
    <m/>
    <m/>
    <n v="50000"/>
  </r>
  <r>
    <s v="Public Works"/>
    <s v="PW 22"/>
    <s v="Sidewalk Master Plan Implementation"/>
    <s v="Begin implementation of the Town's sidewalk master plan, which will be finalized during Fiscal Year 2022"/>
    <x v="1"/>
    <n v="150000"/>
    <m/>
    <m/>
    <m/>
    <n v="150000"/>
    <m/>
    <m/>
    <m/>
  </r>
  <r>
    <s v="Public Works"/>
    <s v="PW 23"/>
    <s v="Landfill Closeout"/>
    <m/>
    <x v="1"/>
    <n v="50000"/>
    <m/>
    <m/>
    <n v="50000"/>
    <m/>
    <m/>
    <m/>
    <m/>
  </r>
  <r>
    <s v="Information Technology"/>
    <s v="IT 1"/>
    <s v="Server upgrade - Town Hall"/>
    <s v="Replacement of 4 Town Hall servers at $5,000 per server"/>
    <x v="1"/>
    <n v="20000"/>
    <m/>
    <n v="20000"/>
    <m/>
    <m/>
    <m/>
    <m/>
    <m/>
  </r>
  <r>
    <s v="Information Technology"/>
    <s v="IT 2"/>
    <s v="Computer upgrade - Town Hall"/>
    <s v="Replacement of 32 Town Hall computers, at approximately $600 per machine."/>
    <x v="1"/>
    <n v="20000"/>
    <m/>
    <n v="20000"/>
    <m/>
    <m/>
    <m/>
    <m/>
    <m/>
  </r>
  <r>
    <s v="Information Technology"/>
    <s v="IT 2"/>
    <s v="Computer upgrade - DPW"/>
    <s v="Replacement of 16 DPW computers, at approximately $600 per machine"/>
    <x v="1"/>
    <m/>
    <m/>
    <m/>
    <m/>
    <m/>
    <m/>
    <m/>
    <m/>
  </r>
  <r>
    <s v="Information Technology"/>
    <s v="IT 3"/>
    <s v="Computer and server upgrade - Public Safety"/>
    <s v="Replacement of 50 computers, at approximately $600 per machine. Replacement of 5 servers at $5,000 per server"/>
    <x v="1"/>
    <m/>
    <m/>
    <m/>
    <m/>
    <m/>
    <m/>
    <m/>
    <m/>
  </r>
  <r>
    <s v="Information Technology"/>
    <s v="IT 4"/>
    <s v="Server replacement - Public Safety"/>
    <s v="Upgrade public safety server"/>
    <x v="1"/>
    <m/>
    <m/>
    <m/>
    <m/>
    <m/>
    <m/>
    <m/>
    <m/>
  </r>
  <r>
    <s v="Information Technology"/>
    <s v="IT 5"/>
    <s v="School Information Technology"/>
    <s v="Upgrade school IT infrastructure and hardware"/>
    <x v="1"/>
    <n v="1300000"/>
    <m/>
    <n v="100000"/>
    <n v="300000"/>
    <n v="120000"/>
    <n v="120000"/>
    <m/>
    <m/>
  </r>
  <r>
    <s v="Information Technology"/>
    <s v="IT 6"/>
    <s v="Public Safety CCTV Upgrades"/>
    <s v="Upgrade Public Safety Building cameras and CCTV system. "/>
    <x v="13"/>
    <n v="60000"/>
    <m/>
    <m/>
    <n v="60000"/>
    <m/>
    <m/>
    <m/>
    <m/>
  </r>
  <r>
    <s v="Information Technology"/>
    <s v="IT 7"/>
    <s v="Town departmental computer and server upgrades"/>
    <s v="Upgrade IT equipment at Town buildings"/>
    <x v="1"/>
    <n v="120000"/>
    <m/>
    <n v="30000"/>
    <n v="30000"/>
    <n v="30000"/>
    <m/>
    <m/>
    <m/>
  </r>
  <r>
    <s v="DPW Pavement Management"/>
    <s v="PAVE 1"/>
    <s v="Pavement Management and Improvement - West Street 1"/>
    <s v="Mill and Overlay for West Street (North Meadows Road to Harding Street)"/>
    <x v="3"/>
    <n v="150000"/>
    <m/>
    <n v="150000"/>
    <m/>
    <m/>
    <m/>
    <m/>
    <m/>
  </r>
  <r>
    <s v="DPW Pavement Management"/>
    <s v="PAVE 2"/>
    <s v="Pavement Management and Improvement - West Street 2"/>
    <s v="Mill and Overlay for West Street (North Meadows Road to Millis Town Line)"/>
    <x v="1"/>
    <n v="0"/>
    <m/>
    <m/>
    <m/>
    <m/>
    <m/>
    <m/>
    <m/>
  </r>
  <r>
    <s v="DPW Pavement Management"/>
    <s v="PAVE 3"/>
    <s v="Pavement Management and Improvement - Harding Street"/>
    <s v="Bonded Wearing Course for Harding Street (West Street to Hospital Road)"/>
    <x v="1"/>
    <n v="0"/>
    <m/>
    <m/>
    <m/>
    <m/>
    <m/>
    <m/>
    <m/>
  </r>
  <r>
    <s v="DPW Pavement Management"/>
    <s v="PAVE 4"/>
    <s v="Pavement Management and Improvement - Farm Street"/>
    <s v="Bonded Wearing Course for Farm Street (North Street to Dover Town Line)"/>
    <x v="1"/>
    <n v="0"/>
    <m/>
    <m/>
    <m/>
    <m/>
    <m/>
    <m/>
    <m/>
  </r>
  <r>
    <s v="DPW Pavement Management"/>
    <s v="PAVE 5"/>
    <s v="Pavement Management and Improvement - West Mill Street"/>
    <s v="Mill and Overlay for West Mill Street (West Street to Harding Street)"/>
    <x v="1"/>
    <n v="0"/>
    <m/>
    <m/>
    <m/>
    <m/>
    <m/>
    <m/>
    <m/>
  </r>
  <r>
    <s v="DPW Pavement Management"/>
    <s v="PAVE 6"/>
    <s v="Pavement Management and Improvement - Bridge Street"/>
    <s v="Reclamation of Bridge Street (Main Street to West Street)"/>
    <x v="1"/>
    <n v="0"/>
    <m/>
    <m/>
    <m/>
    <m/>
    <m/>
    <m/>
    <m/>
  </r>
  <r>
    <s v="DPW Pavement Management"/>
    <s v="PAVE 7"/>
    <s v="Pavement Management and Improvement - "/>
    <m/>
    <x v="1"/>
    <n v="0"/>
    <m/>
    <m/>
    <m/>
    <m/>
    <m/>
    <m/>
    <m/>
  </r>
  <r>
    <s v="DPW Pavement Management"/>
    <s v="PAVE 7"/>
    <s v="Pavement Management and Improvement - "/>
    <s v="Pacement management and improvement projects"/>
    <x v="1"/>
    <n v="925000"/>
    <m/>
    <m/>
    <n v="185000"/>
    <n v="185000"/>
    <n v="185000"/>
    <n v="185000"/>
    <n v="185000"/>
  </r>
  <r>
    <s v="Police"/>
    <s v="MPD 1"/>
    <s v="Police vehicle"/>
    <s v="Replace Line Cruiser "/>
    <x v="1"/>
    <n v="52000"/>
    <n v="52000"/>
    <m/>
    <m/>
    <m/>
    <m/>
    <m/>
    <m/>
  </r>
  <r>
    <s v="Police"/>
    <s v="MPD 2"/>
    <s v="Police vehicle"/>
    <s v="Replace Line Cruiser "/>
    <x v="1"/>
    <n v="52000"/>
    <n v="52000"/>
    <m/>
    <m/>
    <m/>
    <m/>
    <m/>
    <m/>
  </r>
  <r>
    <s v="Police"/>
    <s v="MPD 4"/>
    <s v="Police vehicle"/>
    <s v="Replace Line Cruiser "/>
    <x v="1"/>
    <n v="52000"/>
    <n v="52000"/>
    <m/>
    <m/>
    <m/>
    <m/>
    <m/>
    <m/>
  </r>
  <r>
    <s v="Police"/>
    <s v="MPD 8"/>
    <s v="Weapon Replacement"/>
    <s v="Replace 7 cruiser rifles"/>
    <x v="1"/>
    <n v="7550"/>
    <n v="7550"/>
    <m/>
    <m/>
    <m/>
    <m/>
    <m/>
    <m/>
  </r>
  <r>
    <s v="Police"/>
    <s v="MPD 7"/>
    <s v="New Portable Radios"/>
    <s v="Purchase 19 portable radios with GPS to replace existing radios"/>
    <x v="14"/>
    <n v="70000"/>
    <m/>
    <n v="60000"/>
    <m/>
    <m/>
    <m/>
    <m/>
    <m/>
  </r>
  <r>
    <s v="Police"/>
    <s v="MPD 3"/>
    <s v="Police vehicle"/>
    <s v="Replace Line Cruiser "/>
    <x v="4"/>
    <n v="55000"/>
    <m/>
    <n v="55000"/>
    <m/>
    <m/>
    <m/>
    <m/>
    <m/>
  </r>
  <r>
    <s v="Police"/>
    <s v="MPD 6"/>
    <s v="Police vehicle"/>
    <s v="Replace Line Cruiser "/>
    <x v="1"/>
    <n v="55000"/>
    <m/>
    <n v="55000"/>
    <m/>
    <m/>
    <m/>
    <m/>
    <m/>
  </r>
  <r>
    <s v="Police "/>
    <s v="MPD 9"/>
    <s v="Police vehicle"/>
    <s v="Replace Line Cruiser "/>
    <x v="1"/>
    <n v="55000"/>
    <m/>
    <n v="55000"/>
    <m/>
    <m/>
    <m/>
    <m/>
    <m/>
  </r>
  <r>
    <s v="Police"/>
    <s v="MPD 15"/>
    <s v="Animal Control Officer verhicle"/>
    <s v="Replace the Animal Control Officer's vehicle"/>
    <x v="4"/>
    <n v="55000"/>
    <m/>
    <n v="55000"/>
    <m/>
    <m/>
    <m/>
    <m/>
    <m/>
  </r>
  <r>
    <s v="Police"/>
    <s v="MPD 10"/>
    <s v="Police vehicle"/>
    <s v="Replace vehicle 333, a 2012 Ford Fusion, an unmarked cruiser which is currently utilized by the Deputy Chief"/>
    <x v="1"/>
    <n v="36000"/>
    <m/>
    <m/>
    <m/>
    <n v="36000"/>
    <m/>
    <m/>
    <m/>
  </r>
  <r>
    <s v="Police"/>
    <s v="MPD 11"/>
    <s v="Police vehicle"/>
    <s v="Replace Line Cruiser "/>
    <x v="1"/>
    <n v="57000"/>
    <m/>
    <m/>
    <n v="57000"/>
    <m/>
    <m/>
    <m/>
    <m/>
  </r>
  <r>
    <s v="Police"/>
    <s v="MPD 13"/>
    <s v="Police vehicle"/>
    <s v="Replace Line Cruiser "/>
    <x v="1"/>
    <n v="59000"/>
    <m/>
    <m/>
    <m/>
    <m/>
    <n v="59000"/>
    <m/>
    <m/>
  </r>
  <r>
    <s v="Police"/>
    <s v="MPD 19"/>
    <s v="Drone"/>
    <s v="Purchase drone for use for searches in wooded areas with Thermal Imaging."/>
    <x v="1"/>
    <n v="10000"/>
    <m/>
    <m/>
    <m/>
    <m/>
    <n v="10000"/>
    <m/>
    <m/>
  </r>
  <r>
    <s v="Police"/>
    <s v="MPD 18"/>
    <s v="AEDs"/>
    <s v="Replace 10 AED units"/>
    <x v="1"/>
    <n v="14000"/>
    <m/>
    <m/>
    <m/>
    <m/>
    <m/>
    <n v="14000"/>
    <m/>
  </r>
  <r>
    <s v="Police"/>
    <s v="MPD 14"/>
    <s v="ATV"/>
    <s v="Purchase new all-terrain vehicle to aid in search and rescue in Rocky Woods and/or Noon Hill"/>
    <x v="1"/>
    <n v="9000"/>
    <m/>
    <m/>
    <m/>
    <m/>
    <m/>
    <m/>
    <m/>
  </r>
  <r>
    <s v="Police"/>
    <s v="MPD 16"/>
    <s v="Police vehicle"/>
    <s v="Replace Line Cruiser "/>
    <x v="1"/>
    <n v="59000"/>
    <m/>
    <m/>
    <m/>
    <m/>
    <m/>
    <m/>
    <n v="59000"/>
  </r>
  <r>
    <s v="Police"/>
    <s v="MPD 17"/>
    <s v="Police vehicle"/>
    <s v="Replace Line Cruiser "/>
    <x v="1"/>
    <n v="59000"/>
    <m/>
    <m/>
    <m/>
    <m/>
    <m/>
    <m/>
    <m/>
  </r>
  <r>
    <s v="Council on Aging"/>
    <s v="COA 1"/>
    <s v="COA Vehicle Replacement"/>
    <s v="Replace the COA's 14 passenger vehicle, a 2010 Starcraft - Community Transit Program Grant"/>
    <x v="2"/>
    <n v="80000"/>
    <m/>
    <m/>
    <n v="80000"/>
    <m/>
    <m/>
    <m/>
    <m/>
  </r>
  <r>
    <s v="Council on Aging"/>
    <s v="COA 2"/>
    <s v="COA Vehicle Replacement"/>
    <s v="Replace the COA's 11 passenger vehicle"/>
    <x v="1"/>
    <n v="70000"/>
    <m/>
    <m/>
    <m/>
    <m/>
    <n v="70000"/>
    <m/>
    <m/>
  </r>
  <r>
    <s v="Council on Aging"/>
    <s v="COA 3"/>
    <s v="COA Garage"/>
    <s v="Build a garage for COA vehicles next to the Center"/>
    <x v="15"/>
    <n v="300000"/>
    <m/>
    <m/>
    <n v="300000"/>
    <m/>
    <m/>
    <m/>
    <m/>
  </r>
  <r>
    <s v="Medfield Public Schools"/>
    <s v="MPS 1"/>
    <s v="New Elementary School"/>
    <m/>
    <x v="10"/>
    <m/>
    <m/>
    <m/>
    <m/>
    <m/>
    <m/>
    <m/>
    <m/>
  </r>
  <r>
    <s v="Medfield Public Schools"/>
    <s v="MPS 2"/>
    <s v="School roof repairs"/>
    <m/>
    <x v="10"/>
    <m/>
    <m/>
    <m/>
    <m/>
    <m/>
    <m/>
    <m/>
    <m/>
  </r>
  <r>
    <s v="Facilities"/>
    <s v="FACILITIES 3"/>
    <s v="Vehicle replacements"/>
    <s v="Replace the Director of Facilities vehicle, a 2006 Ford Expedition with 120,000 miles with a hybrid"/>
    <x v="1"/>
    <n v="45000"/>
    <m/>
    <m/>
    <m/>
    <n v="45000"/>
    <m/>
    <m/>
    <m/>
  </r>
  <r>
    <s v="Facilities"/>
    <s v="FACILITIES 4"/>
    <s v="Vehicle replacements"/>
    <s v="Replacement of vehicles used by Facilities staff in order of: 1999 F250; 2004 F350; 2008 F150; 2009 F350"/>
    <x v="1"/>
    <n v="180000"/>
    <m/>
    <n v="45000"/>
    <n v="45000"/>
    <m/>
    <n v="45000"/>
    <n v="45000"/>
    <m/>
  </r>
  <r>
    <s v="Facilities"/>
    <s v="FACILITIES 7"/>
    <s v="Replace athletic field Lighting"/>
    <s v="The existing lighting is outadated and installed on wood poles. Both poles and bulbs need replacement. Currently reviewing potential grant programs for LED bulb replacement"/>
    <x v="9"/>
    <n v="250000"/>
    <m/>
    <m/>
    <n v="250000"/>
    <m/>
    <m/>
    <m/>
    <m/>
  </r>
  <r>
    <s v="Facilities"/>
    <s v="FACILITIES 8"/>
    <s v="Green Communities Projects"/>
    <s v="Complete energy efficiency projects with Green Communities funding assistance "/>
    <x v="2"/>
    <n v="168174"/>
    <n v="168174"/>
    <n v="179884"/>
    <m/>
    <m/>
    <m/>
    <m/>
    <m/>
  </r>
  <r>
    <s v="Facilities"/>
    <s v="FACILITIES 9"/>
    <s v="Electric Vehicle Infrastructure"/>
    <s v="Expand EV infrastructure with new charging stations "/>
    <x v="2"/>
    <n v="20000"/>
    <m/>
    <m/>
    <m/>
    <n v="20000"/>
    <m/>
    <m/>
    <m/>
  </r>
  <r>
    <m/>
    <m/>
    <m/>
    <m/>
    <x v="10"/>
    <m/>
    <m/>
    <m/>
    <m/>
    <m/>
    <m/>
    <m/>
    <m/>
  </r>
  <r>
    <m/>
    <m/>
    <m/>
    <m/>
    <x v="10"/>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D43654-5CE0-D546-86CA-AFB00FE63C90}" name="PivotTable2" cacheId="57"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F20" firstHeaderRow="0" firstDataRow="1" firstDataCol="1"/>
  <pivotFields count="13">
    <pivotField showAll="0"/>
    <pivotField showAll="0"/>
    <pivotField showAll="0"/>
    <pivotField showAll="0"/>
    <pivotField axis="axisRow" showAll="0">
      <items count="19">
        <item m="1" x="16"/>
        <item x="7"/>
        <item x="4"/>
        <item x="5"/>
        <item x="12"/>
        <item m="1" x="17"/>
        <item x="9"/>
        <item x="14"/>
        <item x="0"/>
        <item x="1"/>
        <item x="3"/>
        <item x="2"/>
        <item x="15"/>
        <item x="13"/>
        <item x="8"/>
        <item x="11"/>
        <item x="6"/>
        <item x="10"/>
        <item t="default"/>
      </items>
    </pivotField>
    <pivotField showAll="0"/>
    <pivotField showAll="0"/>
    <pivotField showAll="0"/>
    <pivotField dataField="1" showAll="0"/>
    <pivotField dataField="1" showAll="0"/>
    <pivotField dataField="1" showAll="0"/>
    <pivotField dataField="1" showAll="0"/>
    <pivotField dataField="1" showAll="0"/>
  </pivotFields>
  <rowFields count="1">
    <field x="4"/>
  </rowFields>
  <rowItems count="17">
    <i>
      <x v="1"/>
    </i>
    <i>
      <x v="2"/>
    </i>
    <i>
      <x v="3"/>
    </i>
    <i>
      <x v="4"/>
    </i>
    <i>
      <x v="6"/>
    </i>
    <i>
      <x v="7"/>
    </i>
    <i>
      <x v="8"/>
    </i>
    <i>
      <x v="9"/>
    </i>
    <i>
      <x v="10"/>
    </i>
    <i>
      <x v="11"/>
    </i>
    <i>
      <x v="12"/>
    </i>
    <i>
      <x v="13"/>
    </i>
    <i>
      <x v="14"/>
    </i>
    <i>
      <x v="15"/>
    </i>
    <i>
      <x v="16"/>
    </i>
    <i>
      <x v="17"/>
    </i>
    <i t="grand">
      <x/>
    </i>
  </rowItems>
  <colFields count="1">
    <field x="-2"/>
  </colFields>
  <colItems count="5">
    <i>
      <x/>
    </i>
    <i i="1">
      <x v="1"/>
    </i>
    <i i="2">
      <x v="2"/>
    </i>
    <i i="3">
      <x v="3"/>
    </i>
    <i i="4">
      <x v="4"/>
    </i>
  </colItems>
  <dataFields count="5">
    <dataField name="Sum of FY2023" fld="8" baseField="0" baseItem="0"/>
    <dataField name="Sum of FY2024" fld="9" baseField="0" baseItem="0"/>
    <dataField name="Sum of FY2025" fld="10" baseField="0" baseItem="0"/>
    <dataField name="Sum of FY2026" fld="11" baseField="0" baseItem="0"/>
    <dataField name="Sum of FY2027" fld="1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3F60-F231-B643-A988-4E137BE41384}">
  <dimension ref="A1:M196"/>
  <sheetViews>
    <sheetView tabSelected="1" zoomScale="130" zoomScaleNormal="130" workbookViewId="0">
      <pane ySplit="1" topLeftCell="A53" activePane="bottomLeft" state="frozen"/>
      <selection pane="bottomLeft" activeCell="I65" sqref="I65"/>
    </sheetView>
  </sheetViews>
  <sheetFormatPr baseColWidth="10" defaultColWidth="12.6640625" defaultRowHeight="11" x14ac:dyDescent="0.15"/>
  <cols>
    <col min="1" max="1" width="9.6640625" style="8" customWidth="1"/>
    <col min="2" max="2" width="8.33203125" style="8" bestFit="1" customWidth="1"/>
    <col min="3" max="3" width="19.83203125" style="8" customWidth="1"/>
    <col min="4" max="4" width="40.5" style="8" customWidth="1"/>
    <col min="5" max="5" width="12.5" style="8" customWidth="1"/>
    <col min="6" max="6" width="9.83203125" style="8" bestFit="1" customWidth="1"/>
    <col min="7" max="7" width="9.33203125" style="8" customWidth="1"/>
    <col min="8" max="8" width="8.33203125" style="8" bestFit="1" customWidth="1"/>
    <col min="9" max="9" width="9.5" style="18" bestFit="1" customWidth="1"/>
    <col min="10" max="10" width="9" style="18" bestFit="1" customWidth="1"/>
    <col min="11" max="13" width="7.6640625" style="18" bestFit="1" customWidth="1"/>
    <col min="14" max="16384" width="12.6640625" style="8"/>
  </cols>
  <sheetData>
    <row r="1" spans="1:13" s="4" customFormat="1" ht="33.75" customHeight="1" x14ac:dyDescent="0.15">
      <c r="A1" s="1" t="s">
        <v>0</v>
      </c>
      <c r="B1" s="1" t="s">
        <v>1</v>
      </c>
      <c r="C1" s="1" t="s">
        <v>2</v>
      </c>
      <c r="D1" s="2" t="s">
        <v>3</v>
      </c>
      <c r="E1" s="1" t="s">
        <v>4</v>
      </c>
      <c r="F1" s="3" t="s">
        <v>5</v>
      </c>
      <c r="G1" s="3" t="s">
        <v>6</v>
      </c>
      <c r="H1" s="3" t="s">
        <v>7</v>
      </c>
      <c r="I1" s="16" t="s">
        <v>8</v>
      </c>
      <c r="J1" s="16" t="s">
        <v>9</v>
      </c>
      <c r="K1" s="16" t="s">
        <v>10</v>
      </c>
      <c r="L1" s="16" t="s">
        <v>11</v>
      </c>
      <c r="M1" s="16" t="s">
        <v>12</v>
      </c>
    </row>
    <row r="2" spans="1:13" ht="24" x14ac:dyDescent="0.15">
      <c r="A2" s="5" t="s">
        <v>13</v>
      </c>
      <c r="B2" s="5" t="s">
        <v>14</v>
      </c>
      <c r="C2" s="5" t="s">
        <v>15</v>
      </c>
      <c r="D2" s="6" t="s">
        <v>16</v>
      </c>
      <c r="E2" s="5" t="s">
        <v>17</v>
      </c>
      <c r="F2" s="7">
        <v>36000</v>
      </c>
      <c r="G2" s="7"/>
      <c r="H2" s="7">
        <v>36000</v>
      </c>
      <c r="I2" s="17"/>
      <c r="J2" s="17"/>
      <c r="K2" s="17"/>
      <c r="L2" s="17"/>
      <c r="M2" s="17"/>
    </row>
    <row r="3" spans="1:13" ht="60" x14ac:dyDescent="0.15">
      <c r="A3" s="5" t="s">
        <v>18</v>
      </c>
      <c r="B3" s="5" t="s">
        <v>19</v>
      </c>
      <c r="C3" s="5" t="s">
        <v>20</v>
      </c>
      <c r="D3" s="6" t="s">
        <v>21</v>
      </c>
      <c r="E3" s="5" t="s">
        <v>22</v>
      </c>
      <c r="F3" s="7">
        <v>450000</v>
      </c>
      <c r="G3" s="7">
        <v>450000</v>
      </c>
      <c r="H3" s="7"/>
      <c r="I3" s="17"/>
      <c r="J3" s="17"/>
      <c r="K3" s="17"/>
      <c r="L3" s="17"/>
      <c r="M3" s="17"/>
    </row>
    <row r="4" spans="1:13" ht="72" x14ac:dyDescent="0.15">
      <c r="A4" s="5" t="s">
        <v>23</v>
      </c>
      <c r="B4" s="5" t="s">
        <v>24</v>
      </c>
      <c r="C4" s="5" t="s">
        <v>25</v>
      </c>
      <c r="D4" s="6" t="s">
        <v>26</v>
      </c>
      <c r="E4" s="5" t="s">
        <v>27</v>
      </c>
      <c r="F4" s="7">
        <v>15240</v>
      </c>
      <c r="G4" s="7">
        <v>15240</v>
      </c>
      <c r="H4" s="7"/>
      <c r="I4" s="17"/>
      <c r="J4" s="17"/>
      <c r="K4" s="17"/>
      <c r="L4" s="17"/>
      <c r="M4" s="17"/>
    </row>
    <row r="5" spans="1:13" ht="36" x14ac:dyDescent="0.15">
      <c r="A5" s="5" t="s">
        <v>18</v>
      </c>
      <c r="B5" s="5" t="s">
        <v>28</v>
      </c>
      <c r="C5" s="5" t="s">
        <v>29</v>
      </c>
      <c r="D5" s="6" t="s">
        <v>30</v>
      </c>
      <c r="E5" s="5" t="s">
        <v>27</v>
      </c>
      <c r="F5" s="7">
        <v>222000</v>
      </c>
      <c r="G5" s="7">
        <v>222000</v>
      </c>
      <c r="H5" s="7"/>
      <c r="I5" s="17"/>
      <c r="J5" s="17"/>
      <c r="K5" s="17"/>
      <c r="L5" s="17"/>
      <c r="M5" s="17"/>
    </row>
    <row r="6" spans="1:13" ht="72" x14ac:dyDescent="0.15">
      <c r="A6" s="5" t="s">
        <v>23</v>
      </c>
      <c r="B6" s="5" t="s">
        <v>31</v>
      </c>
      <c r="C6" s="5" t="s">
        <v>32</v>
      </c>
      <c r="D6" s="6" t="s">
        <v>33</v>
      </c>
      <c r="E6" s="5" t="s">
        <v>27</v>
      </c>
      <c r="F6" s="7">
        <v>41400</v>
      </c>
      <c r="G6" s="7">
        <v>41400</v>
      </c>
      <c r="H6" s="7"/>
      <c r="I6" s="17"/>
      <c r="J6" s="17"/>
      <c r="K6" s="17"/>
      <c r="L6" s="17"/>
      <c r="M6" s="17"/>
    </row>
    <row r="7" spans="1:13" ht="24" x14ac:dyDescent="0.15">
      <c r="A7" s="5" t="s">
        <v>18</v>
      </c>
      <c r="B7" s="5" t="s">
        <v>34</v>
      </c>
      <c r="C7" s="5" t="s">
        <v>35</v>
      </c>
      <c r="D7" s="6" t="s">
        <v>36</v>
      </c>
      <c r="E7" s="5" t="s">
        <v>37</v>
      </c>
      <c r="F7" s="7">
        <v>500000</v>
      </c>
      <c r="G7" s="7"/>
      <c r="H7" s="7">
        <v>500000</v>
      </c>
      <c r="I7" s="17"/>
      <c r="J7" s="17"/>
      <c r="K7" s="17"/>
      <c r="L7" s="17"/>
      <c r="M7" s="17"/>
    </row>
    <row r="8" spans="1:13" ht="24" x14ac:dyDescent="0.15">
      <c r="A8" s="5" t="s">
        <v>18</v>
      </c>
      <c r="B8" s="5" t="s">
        <v>38</v>
      </c>
      <c r="C8" s="5" t="s">
        <v>39</v>
      </c>
      <c r="D8" s="6" t="s">
        <v>40</v>
      </c>
      <c r="E8" s="5" t="s">
        <v>41</v>
      </c>
      <c r="F8" s="7">
        <v>80000</v>
      </c>
      <c r="G8" s="7"/>
      <c r="H8" s="7">
        <v>80000</v>
      </c>
      <c r="I8" s="17"/>
      <c r="J8" s="17"/>
      <c r="K8" s="17"/>
      <c r="L8" s="17"/>
      <c r="M8" s="17"/>
    </row>
    <row r="9" spans="1:13" ht="84" x14ac:dyDescent="0.15">
      <c r="A9" s="5" t="s">
        <v>18</v>
      </c>
      <c r="B9" s="5" t="s">
        <v>42</v>
      </c>
      <c r="C9" s="5" t="s">
        <v>43</v>
      </c>
      <c r="D9" s="6" t="s">
        <v>44</v>
      </c>
      <c r="E9" s="5" t="s">
        <v>45</v>
      </c>
      <c r="F9" s="7">
        <v>60000</v>
      </c>
      <c r="G9" s="7"/>
      <c r="H9" s="7">
        <v>60000</v>
      </c>
      <c r="I9" s="17"/>
      <c r="J9" s="17"/>
      <c r="K9" s="17"/>
      <c r="L9" s="17"/>
      <c r="M9" s="17"/>
    </row>
    <row r="10" spans="1:13" ht="36" x14ac:dyDescent="0.15">
      <c r="A10" s="5" t="s">
        <v>18</v>
      </c>
      <c r="B10" s="5" t="s">
        <v>46</v>
      </c>
      <c r="C10" s="5" t="s">
        <v>47</v>
      </c>
      <c r="D10" s="6" t="s">
        <v>48</v>
      </c>
      <c r="E10" s="5" t="s">
        <v>41</v>
      </c>
      <c r="F10" s="7">
        <v>27000</v>
      </c>
      <c r="G10" s="7"/>
      <c r="H10" s="7">
        <v>27000</v>
      </c>
      <c r="I10" s="17"/>
      <c r="J10" s="17"/>
      <c r="K10" s="17"/>
      <c r="L10" s="17"/>
      <c r="M10" s="17"/>
    </row>
    <row r="11" spans="1:13" ht="84" x14ac:dyDescent="0.15">
      <c r="A11" s="5" t="s">
        <v>18</v>
      </c>
      <c r="B11" s="5" t="s">
        <v>49</v>
      </c>
      <c r="C11" s="5" t="s">
        <v>50</v>
      </c>
      <c r="D11" s="6" t="s">
        <v>51</v>
      </c>
      <c r="E11" s="5" t="s">
        <v>45</v>
      </c>
      <c r="F11" s="7">
        <v>70000</v>
      </c>
      <c r="G11" s="7"/>
      <c r="H11" s="7">
        <v>70000</v>
      </c>
      <c r="I11" s="17"/>
      <c r="J11" s="17"/>
      <c r="K11" s="17"/>
      <c r="L11" s="17"/>
      <c r="M11" s="17"/>
    </row>
    <row r="12" spans="1:13" ht="72" x14ac:dyDescent="0.15">
      <c r="A12" s="5" t="s">
        <v>23</v>
      </c>
      <c r="B12" s="5" t="s">
        <v>52</v>
      </c>
      <c r="C12" s="5" t="s">
        <v>53</v>
      </c>
      <c r="D12" s="6" t="s">
        <v>54</v>
      </c>
      <c r="E12" s="5" t="s">
        <v>308</v>
      </c>
      <c r="F12" s="7">
        <v>16000</v>
      </c>
      <c r="G12" s="7"/>
      <c r="H12" s="7">
        <v>16000</v>
      </c>
      <c r="I12" s="17"/>
      <c r="J12" s="17"/>
      <c r="K12" s="17"/>
      <c r="L12" s="17"/>
      <c r="M12" s="17"/>
    </row>
    <row r="13" spans="1:13" ht="48" x14ac:dyDescent="0.15">
      <c r="A13" s="5" t="s">
        <v>18</v>
      </c>
      <c r="B13" s="5" t="s">
        <v>55</v>
      </c>
      <c r="C13" s="5" t="s">
        <v>56</v>
      </c>
      <c r="D13" s="6" t="s">
        <v>57</v>
      </c>
      <c r="E13" s="5" t="s">
        <v>27</v>
      </c>
      <c r="F13" s="7">
        <v>15000</v>
      </c>
      <c r="G13" s="7"/>
      <c r="H13" s="7">
        <v>15000</v>
      </c>
      <c r="I13" s="17"/>
      <c r="J13" s="17"/>
      <c r="K13" s="17"/>
      <c r="L13" s="17"/>
      <c r="M13" s="17"/>
    </row>
    <row r="14" spans="1:13" ht="60" x14ac:dyDescent="0.15">
      <c r="A14" s="5" t="s">
        <v>18</v>
      </c>
      <c r="B14" s="5" t="s">
        <v>58</v>
      </c>
      <c r="C14" s="5" t="s">
        <v>59</v>
      </c>
      <c r="D14" s="6" t="s">
        <v>60</v>
      </c>
      <c r="E14" s="5" t="s">
        <v>22</v>
      </c>
      <c r="F14" s="7">
        <v>60000</v>
      </c>
      <c r="G14" s="7"/>
      <c r="H14" s="7"/>
      <c r="I14" s="17"/>
      <c r="J14" s="17">
        <v>30000</v>
      </c>
      <c r="K14" s="17"/>
      <c r="L14" s="17">
        <v>30000</v>
      </c>
      <c r="M14" s="17"/>
    </row>
    <row r="15" spans="1:13" ht="48" x14ac:dyDescent="0.15">
      <c r="A15" s="5" t="s">
        <v>18</v>
      </c>
      <c r="B15" s="5" t="s">
        <v>61</v>
      </c>
      <c r="C15" s="5" t="s">
        <v>62</v>
      </c>
      <c r="D15" s="6" t="s">
        <v>63</v>
      </c>
      <c r="E15" s="5" t="s">
        <v>300</v>
      </c>
      <c r="F15" s="7">
        <v>300000</v>
      </c>
      <c r="G15" s="7"/>
      <c r="H15" s="7">
        <v>300000</v>
      </c>
      <c r="I15" s="17"/>
      <c r="J15" s="17"/>
      <c r="K15" s="17"/>
      <c r="L15" s="17"/>
      <c r="M15" s="17"/>
    </row>
    <row r="16" spans="1:13" ht="60" x14ac:dyDescent="0.15">
      <c r="A16" s="5" t="s">
        <v>18</v>
      </c>
      <c r="B16" s="5" t="s">
        <v>64</v>
      </c>
      <c r="C16" s="5" t="s">
        <v>65</v>
      </c>
      <c r="D16" s="6" t="s">
        <v>66</v>
      </c>
      <c r="E16" s="5" t="s">
        <v>22</v>
      </c>
      <c r="F16" s="7">
        <f>SUM(G16:M16)</f>
        <v>90000</v>
      </c>
      <c r="G16" s="7"/>
      <c r="H16" s="7"/>
      <c r="I16" s="17">
        <v>45000</v>
      </c>
      <c r="J16" s="17"/>
      <c r="K16" s="17">
        <v>45000</v>
      </c>
      <c r="L16" s="17"/>
      <c r="M16" s="17"/>
    </row>
    <row r="17" spans="1:13" ht="24" x14ac:dyDescent="0.15">
      <c r="A17" s="5" t="s">
        <v>23</v>
      </c>
      <c r="B17" s="5" t="s">
        <v>67</v>
      </c>
      <c r="C17" s="5" t="s">
        <v>68</v>
      </c>
      <c r="D17" s="6" t="s">
        <v>69</v>
      </c>
      <c r="E17" s="5" t="s">
        <v>22</v>
      </c>
      <c r="F17" s="7">
        <v>16000</v>
      </c>
      <c r="G17" s="7"/>
      <c r="H17" s="7"/>
      <c r="I17" s="17">
        <v>16000</v>
      </c>
      <c r="J17" s="17"/>
      <c r="K17" s="17"/>
      <c r="L17" s="17"/>
      <c r="M17" s="17"/>
    </row>
    <row r="18" spans="1:13" ht="24" x14ac:dyDescent="0.15">
      <c r="A18" s="5" t="s">
        <v>18</v>
      </c>
      <c r="B18" s="5" t="s">
        <v>70</v>
      </c>
      <c r="C18" s="5" t="s">
        <v>71</v>
      </c>
      <c r="D18" s="6" t="s">
        <v>72</v>
      </c>
      <c r="E18" s="5" t="s">
        <v>22</v>
      </c>
      <c r="F18" s="7">
        <f>55000</f>
        <v>55000</v>
      </c>
      <c r="G18" s="7"/>
      <c r="H18" s="7"/>
      <c r="I18" s="17"/>
      <c r="J18" s="17">
        <v>55000</v>
      </c>
      <c r="K18" s="17"/>
      <c r="L18" s="17"/>
      <c r="M18" s="17"/>
    </row>
    <row r="19" spans="1:13" ht="24" x14ac:dyDescent="0.15">
      <c r="A19" s="5" t="s">
        <v>18</v>
      </c>
      <c r="B19" s="5" t="s">
        <v>73</v>
      </c>
      <c r="C19" s="5" t="s">
        <v>74</v>
      </c>
      <c r="D19" s="6" t="s">
        <v>75</v>
      </c>
      <c r="E19" s="5" t="s">
        <v>22</v>
      </c>
      <c r="F19" s="7">
        <f>SUM(I19:M19)</f>
        <v>0</v>
      </c>
      <c r="G19" s="7"/>
      <c r="H19" s="7">
        <v>7500</v>
      </c>
      <c r="I19" s="17"/>
      <c r="J19" s="17"/>
      <c r="K19" s="17"/>
      <c r="L19" s="17"/>
      <c r="M19" s="17"/>
    </row>
    <row r="20" spans="1:13" ht="12" x14ac:dyDescent="0.15">
      <c r="A20" s="5" t="s">
        <v>18</v>
      </c>
      <c r="B20" s="5" t="s">
        <v>76</v>
      </c>
      <c r="C20" s="5" t="s">
        <v>77</v>
      </c>
      <c r="D20" s="6" t="s">
        <v>78</v>
      </c>
      <c r="E20" s="5" t="s">
        <v>22</v>
      </c>
      <c r="F20" s="7">
        <f>SUM(I20:M20)</f>
        <v>7000</v>
      </c>
      <c r="G20" s="7"/>
      <c r="H20" s="7"/>
      <c r="I20" s="17">
        <v>7000</v>
      </c>
      <c r="J20" s="17"/>
      <c r="K20" s="17"/>
      <c r="L20" s="17"/>
      <c r="M20" s="17"/>
    </row>
    <row r="21" spans="1:13" ht="12" x14ac:dyDescent="0.15">
      <c r="A21" s="5" t="s">
        <v>18</v>
      </c>
      <c r="B21" s="5" t="s">
        <v>79</v>
      </c>
      <c r="C21" s="5" t="s">
        <v>80</v>
      </c>
      <c r="D21" s="6" t="s">
        <v>81</v>
      </c>
      <c r="E21" s="5" t="s">
        <v>22</v>
      </c>
      <c r="F21" s="7">
        <f>SUM(I21:M21)</f>
        <v>60000</v>
      </c>
      <c r="G21" s="7"/>
      <c r="H21" s="7"/>
      <c r="I21" s="17"/>
      <c r="J21" s="17"/>
      <c r="K21" s="17"/>
      <c r="L21" s="17"/>
      <c r="M21" s="17">
        <v>60000</v>
      </c>
    </row>
    <row r="22" spans="1:13" ht="36" x14ac:dyDescent="0.15">
      <c r="A22" s="5" t="s">
        <v>18</v>
      </c>
      <c r="B22" s="5" t="s">
        <v>297</v>
      </c>
      <c r="C22" s="5" t="s">
        <v>298</v>
      </c>
      <c r="D22" s="6" t="s">
        <v>299</v>
      </c>
      <c r="E22" s="5" t="s">
        <v>300</v>
      </c>
      <c r="F22" s="7"/>
      <c r="G22" s="7"/>
      <c r="H22" s="7"/>
      <c r="I22" s="17"/>
      <c r="J22" s="17"/>
      <c r="K22" s="17"/>
      <c r="L22" s="17">
        <v>315000</v>
      </c>
      <c r="M22" s="17"/>
    </row>
    <row r="23" spans="1:13" ht="120" x14ac:dyDescent="0.15">
      <c r="A23" s="5" t="s">
        <v>82</v>
      </c>
      <c r="B23" s="5" t="s">
        <v>83</v>
      </c>
      <c r="C23" s="5" t="s">
        <v>84</v>
      </c>
      <c r="D23" s="6" t="s">
        <v>85</v>
      </c>
      <c r="E23" s="5" t="s">
        <v>86</v>
      </c>
      <c r="F23" s="7">
        <v>26465</v>
      </c>
      <c r="G23" s="7"/>
      <c r="H23" s="7">
        <v>26465</v>
      </c>
      <c r="I23" s="17"/>
      <c r="J23" s="17"/>
      <c r="K23" s="17"/>
      <c r="L23" s="17"/>
      <c r="M23" s="17"/>
    </row>
    <row r="24" spans="1:13" ht="96" x14ac:dyDescent="0.15">
      <c r="A24" s="5" t="s">
        <v>82</v>
      </c>
      <c r="B24" s="5" t="s">
        <v>83</v>
      </c>
      <c r="C24" s="5" t="s">
        <v>87</v>
      </c>
      <c r="D24" s="6" t="s">
        <v>88</v>
      </c>
      <c r="E24" s="5" t="s">
        <v>86</v>
      </c>
      <c r="F24" s="7">
        <v>45000</v>
      </c>
      <c r="G24" s="7"/>
      <c r="H24" s="7">
        <v>45000</v>
      </c>
      <c r="I24" s="17"/>
      <c r="J24" s="17"/>
      <c r="K24" s="17"/>
      <c r="L24" s="17"/>
      <c r="M24" s="17"/>
    </row>
    <row r="25" spans="1:13" ht="72" x14ac:dyDescent="0.15">
      <c r="A25" s="5" t="s">
        <v>82</v>
      </c>
      <c r="B25" s="5" t="s">
        <v>89</v>
      </c>
      <c r="C25" s="5" t="s">
        <v>90</v>
      </c>
      <c r="D25" s="6" t="s">
        <v>91</v>
      </c>
      <c r="E25" s="5" t="s">
        <v>86</v>
      </c>
      <c r="F25" s="7">
        <v>11175</v>
      </c>
      <c r="G25" s="7"/>
      <c r="H25" s="7">
        <v>11175</v>
      </c>
      <c r="I25" s="17"/>
      <c r="J25" s="17"/>
      <c r="K25" s="17"/>
      <c r="L25" s="17"/>
      <c r="M25" s="17"/>
    </row>
    <row r="26" spans="1:13" ht="72" x14ac:dyDescent="0.15">
      <c r="A26" s="5" t="s">
        <v>82</v>
      </c>
      <c r="B26" s="5" t="s">
        <v>92</v>
      </c>
      <c r="C26" s="5" t="s">
        <v>93</v>
      </c>
      <c r="D26" s="6" t="s">
        <v>94</v>
      </c>
      <c r="E26" s="5" t="s">
        <v>86</v>
      </c>
      <c r="F26" s="7">
        <v>64200</v>
      </c>
      <c r="G26" s="7"/>
      <c r="I26" s="17">
        <v>64200</v>
      </c>
      <c r="J26" s="17"/>
      <c r="K26" s="17"/>
      <c r="L26" s="17"/>
      <c r="M26" s="17"/>
    </row>
    <row r="27" spans="1:13" ht="96" x14ac:dyDescent="0.15">
      <c r="A27" s="5" t="s">
        <v>82</v>
      </c>
      <c r="B27" s="5" t="s">
        <v>95</v>
      </c>
      <c r="C27" s="5" t="s">
        <v>96</v>
      </c>
      <c r="D27" s="6" t="s">
        <v>97</v>
      </c>
      <c r="E27" s="5" t="s">
        <v>98</v>
      </c>
      <c r="F27" s="7">
        <v>200000</v>
      </c>
      <c r="G27" s="9"/>
      <c r="H27" s="7"/>
      <c r="I27" s="17">
        <v>200000</v>
      </c>
      <c r="J27" s="17"/>
      <c r="K27" s="17"/>
      <c r="L27" s="17"/>
      <c r="M27" s="17"/>
    </row>
    <row r="28" spans="1:13" ht="36" x14ac:dyDescent="0.15">
      <c r="A28" s="5" t="s">
        <v>82</v>
      </c>
      <c r="B28" s="5" t="s">
        <v>99</v>
      </c>
      <c r="C28" s="5" t="s">
        <v>100</v>
      </c>
      <c r="D28" s="6" t="s">
        <v>101</v>
      </c>
      <c r="E28" s="5"/>
      <c r="F28" s="7"/>
      <c r="G28" s="7"/>
      <c r="H28" s="7"/>
      <c r="I28" s="17"/>
      <c r="J28" s="17"/>
      <c r="K28" s="17"/>
      <c r="L28" s="17"/>
      <c r="M28" s="17"/>
    </row>
    <row r="29" spans="1:13" ht="24" x14ac:dyDescent="0.15">
      <c r="A29" s="5" t="s">
        <v>82</v>
      </c>
      <c r="B29" s="5" t="s">
        <v>102</v>
      </c>
      <c r="C29" s="5" t="s">
        <v>103</v>
      </c>
      <c r="D29" s="6" t="s">
        <v>104</v>
      </c>
      <c r="E29" s="5"/>
      <c r="F29" s="7"/>
      <c r="G29" s="7"/>
      <c r="H29" s="7"/>
      <c r="I29" s="17"/>
      <c r="J29" s="17"/>
      <c r="K29" s="17"/>
      <c r="L29" s="17"/>
      <c r="M29" s="17"/>
    </row>
    <row r="30" spans="1:13" ht="36" x14ac:dyDescent="0.15">
      <c r="A30" s="5" t="s">
        <v>82</v>
      </c>
      <c r="B30" s="5" t="s">
        <v>105</v>
      </c>
      <c r="C30" s="5" t="s">
        <v>106</v>
      </c>
      <c r="D30" s="6" t="s">
        <v>107</v>
      </c>
      <c r="E30" s="5" t="s">
        <v>108</v>
      </c>
      <c r="F30" s="7">
        <v>80000</v>
      </c>
      <c r="G30" s="7"/>
      <c r="H30" s="7"/>
      <c r="J30" s="17">
        <v>80000</v>
      </c>
      <c r="K30" s="17"/>
      <c r="L30" s="17"/>
      <c r="M30" s="17"/>
    </row>
    <row r="31" spans="1:13" ht="24" x14ac:dyDescent="0.15">
      <c r="A31" s="5" t="s">
        <v>82</v>
      </c>
      <c r="B31" s="5" t="s">
        <v>109</v>
      </c>
      <c r="C31" s="5" t="s">
        <v>110</v>
      </c>
      <c r="D31" s="6" t="s">
        <v>111</v>
      </c>
      <c r="E31" s="5" t="s">
        <v>86</v>
      </c>
      <c r="F31" s="7">
        <v>12000</v>
      </c>
      <c r="G31" s="7"/>
      <c r="H31" s="7"/>
      <c r="J31" s="17">
        <v>12000</v>
      </c>
      <c r="K31" s="17"/>
      <c r="L31" s="17"/>
      <c r="M31" s="17"/>
    </row>
    <row r="32" spans="1:13" ht="60" x14ac:dyDescent="0.15">
      <c r="A32" s="5" t="s">
        <v>82</v>
      </c>
      <c r="B32" s="5" t="s">
        <v>112</v>
      </c>
      <c r="C32" s="5" t="s">
        <v>113</v>
      </c>
      <c r="D32" s="6" t="s">
        <v>114</v>
      </c>
      <c r="E32" s="5" t="s">
        <v>98</v>
      </c>
      <c r="F32" s="7">
        <v>165000</v>
      </c>
      <c r="G32" s="7"/>
      <c r="H32" s="7"/>
      <c r="I32" s="17"/>
      <c r="K32" s="17">
        <v>165000</v>
      </c>
      <c r="L32" s="17"/>
      <c r="M32" s="17"/>
    </row>
    <row r="33" spans="1:13" ht="84" x14ac:dyDescent="0.15">
      <c r="A33" s="5" t="s">
        <v>82</v>
      </c>
      <c r="B33" s="5" t="s">
        <v>115</v>
      </c>
      <c r="C33" s="5" t="s">
        <v>116</v>
      </c>
      <c r="D33" s="6" t="s">
        <v>117</v>
      </c>
      <c r="E33" s="5" t="s">
        <v>108</v>
      </c>
      <c r="F33" s="7">
        <v>80000</v>
      </c>
      <c r="G33" s="7"/>
      <c r="H33" s="7"/>
      <c r="I33" s="17"/>
      <c r="J33" s="17"/>
      <c r="L33" s="17">
        <v>80000</v>
      </c>
      <c r="M33" s="17"/>
    </row>
    <row r="34" spans="1:13" ht="36" x14ac:dyDescent="0.15">
      <c r="A34" s="5" t="s">
        <v>118</v>
      </c>
      <c r="B34" s="5" t="s">
        <v>119</v>
      </c>
      <c r="C34" s="5" t="s">
        <v>120</v>
      </c>
      <c r="D34" s="6" t="s">
        <v>121</v>
      </c>
      <c r="E34" s="5" t="s">
        <v>22</v>
      </c>
      <c r="F34" s="7">
        <v>12000</v>
      </c>
      <c r="G34" s="7">
        <v>12000</v>
      </c>
      <c r="H34" s="7"/>
      <c r="I34" s="17"/>
      <c r="J34" s="17"/>
      <c r="K34" s="17"/>
      <c r="L34" s="17"/>
      <c r="M34" s="17"/>
    </row>
    <row r="35" spans="1:13" ht="36" x14ac:dyDescent="0.15">
      <c r="A35" s="5" t="s">
        <v>118</v>
      </c>
      <c r="B35" s="5" t="s">
        <v>122</v>
      </c>
      <c r="C35" s="5" t="s">
        <v>123</v>
      </c>
      <c r="D35" s="6" t="s">
        <v>315</v>
      </c>
      <c r="E35" s="5" t="s">
        <v>27</v>
      </c>
      <c r="F35" s="7">
        <v>808000</v>
      </c>
      <c r="G35" s="7"/>
      <c r="H35" s="7"/>
      <c r="I35" s="17">
        <v>140000</v>
      </c>
      <c r="J35" s="17">
        <f>808000-140000</f>
        <v>668000</v>
      </c>
      <c r="K35" s="17"/>
      <c r="L35" s="17"/>
      <c r="M35" s="17"/>
    </row>
    <row r="36" spans="1:13" ht="48" x14ac:dyDescent="0.15">
      <c r="A36" s="5" t="s">
        <v>124</v>
      </c>
      <c r="B36" s="5" t="s">
        <v>125</v>
      </c>
      <c r="C36" s="5" t="s">
        <v>126</v>
      </c>
      <c r="D36" s="6" t="s">
        <v>127</v>
      </c>
      <c r="E36" s="5" t="s">
        <v>37</v>
      </c>
      <c r="F36" s="7">
        <v>180000</v>
      </c>
      <c r="H36" s="7">
        <v>180000</v>
      </c>
      <c r="I36" s="17"/>
      <c r="J36" s="17"/>
      <c r="K36" s="17"/>
      <c r="L36" s="17"/>
      <c r="M36" s="17"/>
    </row>
    <row r="37" spans="1:13" ht="24" x14ac:dyDescent="0.15">
      <c r="A37" s="5" t="s">
        <v>124</v>
      </c>
      <c r="B37" s="5" t="s">
        <v>128</v>
      </c>
      <c r="C37" s="5" t="s">
        <v>129</v>
      </c>
      <c r="D37" s="6" t="s">
        <v>130</v>
      </c>
      <c r="E37" s="5" t="s">
        <v>22</v>
      </c>
      <c r="F37" s="7">
        <v>97000</v>
      </c>
      <c r="G37" s="7"/>
      <c r="H37" s="7">
        <v>97000</v>
      </c>
      <c r="I37" s="17"/>
      <c r="J37" s="17"/>
      <c r="K37" s="17"/>
      <c r="L37" s="17"/>
      <c r="M37" s="17"/>
    </row>
    <row r="38" spans="1:13" ht="24" x14ac:dyDescent="0.15">
      <c r="A38" s="5" t="s">
        <v>124</v>
      </c>
      <c r="B38" s="5" t="s">
        <v>131</v>
      </c>
      <c r="C38" s="5" t="s">
        <v>129</v>
      </c>
      <c r="D38" s="6" t="s">
        <v>132</v>
      </c>
      <c r="E38" s="5" t="s">
        <v>41</v>
      </c>
      <c r="F38" s="7">
        <v>88000</v>
      </c>
      <c r="G38" s="7"/>
      <c r="H38" s="7">
        <v>88000</v>
      </c>
      <c r="I38" s="17"/>
      <c r="J38" s="17"/>
      <c r="K38" s="17"/>
      <c r="L38" s="17"/>
      <c r="M38" s="17"/>
    </row>
    <row r="39" spans="1:13" ht="24" x14ac:dyDescent="0.15">
      <c r="A39" s="5" t="s">
        <v>124</v>
      </c>
      <c r="B39" s="5" t="s">
        <v>133</v>
      </c>
      <c r="C39" s="5" t="s">
        <v>134</v>
      </c>
      <c r="D39" s="27" t="s">
        <v>135</v>
      </c>
      <c r="E39" s="5" t="s">
        <v>37</v>
      </c>
      <c r="F39" s="7">
        <v>188000</v>
      </c>
      <c r="G39" s="7"/>
      <c r="H39" s="7">
        <v>188000</v>
      </c>
      <c r="I39" s="17"/>
      <c r="J39" s="17"/>
      <c r="K39" s="17"/>
      <c r="L39" s="17"/>
      <c r="M39" s="17"/>
    </row>
    <row r="40" spans="1:13" ht="12" x14ac:dyDescent="0.15">
      <c r="A40" s="5" t="s">
        <v>124</v>
      </c>
      <c r="B40" s="5" t="s">
        <v>136</v>
      </c>
      <c r="C40" s="5" t="s">
        <v>137</v>
      </c>
      <c r="D40" s="27" t="s">
        <v>138</v>
      </c>
      <c r="E40" s="5" t="s">
        <v>41</v>
      </c>
      <c r="F40" s="7">
        <v>38000</v>
      </c>
      <c r="G40" s="7"/>
      <c r="H40" s="7">
        <v>38000</v>
      </c>
      <c r="I40" s="17"/>
      <c r="J40" s="17"/>
      <c r="K40" s="17"/>
      <c r="L40" s="17"/>
      <c r="M40" s="17"/>
    </row>
    <row r="41" spans="1:13" ht="12" x14ac:dyDescent="0.15">
      <c r="A41" s="5" t="s">
        <v>124</v>
      </c>
      <c r="B41" s="5" t="s">
        <v>139</v>
      </c>
      <c r="C41" s="5" t="s">
        <v>140</v>
      </c>
      <c r="D41" s="27" t="s">
        <v>141</v>
      </c>
      <c r="E41" s="5" t="s">
        <v>22</v>
      </c>
      <c r="F41" s="7">
        <v>100000</v>
      </c>
      <c r="G41" s="7"/>
      <c r="H41" s="7"/>
      <c r="I41" s="17">
        <v>100000</v>
      </c>
      <c r="J41" s="17"/>
      <c r="K41" s="17"/>
      <c r="L41" s="17"/>
      <c r="M41" s="17"/>
    </row>
    <row r="42" spans="1:13" ht="24" x14ac:dyDescent="0.15">
      <c r="A42" s="5" t="s">
        <v>124</v>
      </c>
      <c r="B42" s="5" t="s">
        <v>142</v>
      </c>
      <c r="C42" s="5" t="s">
        <v>129</v>
      </c>
      <c r="D42" s="27" t="s">
        <v>143</v>
      </c>
      <c r="E42" s="5" t="s">
        <v>22</v>
      </c>
      <c r="F42" s="7">
        <v>88000</v>
      </c>
      <c r="G42" s="7"/>
      <c r="H42" s="7"/>
      <c r="I42" s="17">
        <v>88000</v>
      </c>
      <c r="J42" s="17"/>
      <c r="K42" s="17"/>
      <c r="L42" s="17"/>
      <c r="M42" s="17"/>
    </row>
    <row r="43" spans="1:13" ht="22" customHeight="1" x14ac:dyDescent="0.15">
      <c r="A43" s="5" t="s">
        <v>124</v>
      </c>
      <c r="B43" s="5" t="s">
        <v>144</v>
      </c>
      <c r="C43" s="5" t="s">
        <v>145</v>
      </c>
      <c r="D43" s="27" t="s">
        <v>146</v>
      </c>
      <c r="E43" s="5" t="s">
        <v>22</v>
      </c>
      <c r="F43" s="7">
        <v>190000</v>
      </c>
      <c r="G43" s="7"/>
      <c r="H43" s="7"/>
      <c r="I43" s="17">
        <v>190000</v>
      </c>
      <c r="J43" s="17"/>
      <c r="K43" s="17"/>
      <c r="L43" s="17"/>
      <c r="M43" s="17"/>
    </row>
    <row r="44" spans="1:13" ht="60" x14ac:dyDescent="0.15">
      <c r="A44" s="5" t="s">
        <v>124</v>
      </c>
      <c r="B44" s="5" t="s">
        <v>147</v>
      </c>
      <c r="C44" s="5" t="s">
        <v>148</v>
      </c>
      <c r="D44" s="6" t="s">
        <v>149</v>
      </c>
      <c r="E44" s="5" t="s">
        <v>22</v>
      </c>
      <c r="F44" s="7">
        <v>56000</v>
      </c>
      <c r="G44" s="7"/>
      <c r="H44" s="7"/>
      <c r="I44" s="17"/>
      <c r="J44" s="17">
        <v>56000</v>
      </c>
      <c r="L44" s="17"/>
      <c r="M44" s="17"/>
    </row>
    <row r="45" spans="1:13" ht="12" x14ac:dyDescent="0.15">
      <c r="A45" s="5" t="s">
        <v>124</v>
      </c>
      <c r="B45" s="5" t="s">
        <v>150</v>
      </c>
      <c r="C45" s="5" t="s">
        <v>151</v>
      </c>
      <c r="D45" s="6" t="s">
        <v>152</v>
      </c>
      <c r="E45" s="5" t="s">
        <v>22</v>
      </c>
      <c r="F45" s="7">
        <v>52000</v>
      </c>
      <c r="G45" s="7"/>
      <c r="H45" s="7"/>
      <c r="I45" s="17"/>
      <c r="J45" s="17">
        <v>55000</v>
      </c>
      <c r="L45" s="17"/>
      <c r="M45" s="17"/>
    </row>
    <row r="46" spans="1:13" ht="12" x14ac:dyDescent="0.15">
      <c r="A46" s="5" t="s">
        <v>124</v>
      </c>
      <c r="B46" s="5" t="s">
        <v>153</v>
      </c>
      <c r="C46" s="5" t="s">
        <v>154</v>
      </c>
      <c r="D46" s="6" t="s">
        <v>155</v>
      </c>
      <c r="E46" s="5" t="s">
        <v>22</v>
      </c>
      <c r="F46" s="7">
        <v>125000</v>
      </c>
      <c r="G46" s="7"/>
      <c r="H46" s="7"/>
      <c r="I46" s="17"/>
      <c r="J46" s="17"/>
      <c r="K46" s="17">
        <v>125000</v>
      </c>
      <c r="L46" s="17"/>
      <c r="M46" s="17"/>
    </row>
    <row r="47" spans="1:13" ht="12" x14ac:dyDescent="0.15">
      <c r="A47" s="5" t="s">
        <v>124</v>
      </c>
      <c r="B47" s="5" t="s">
        <v>156</v>
      </c>
      <c r="C47" s="5" t="s">
        <v>129</v>
      </c>
      <c r="D47" s="6" t="s">
        <v>157</v>
      </c>
      <c r="E47" s="5" t="s">
        <v>22</v>
      </c>
      <c r="F47" s="7">
        <v>88000</v>
      </c>
      <c r="G47" s="7"/>
      <c r="H47" s="7"/>
      <c r="I47" s="17"/>
      <c r="J47" s="17"/>
      <c r="K47" s="17">
        <v>88000</v>
      </c>
      <c r="L47" s="17"/>
      <c r="M47" s="17"/>
    </row>
    <row r="48" spans="1:13" ht="24" x14ac:dyDescent="0.15">
      <c r="A48" s="5" t="s">
        <v>124</v>
      </c>
      <c r="B48" s="5" t="s">
        <v>158</v>
      </c>
      <c r="C48" s="5" t="s">
        <v>159</v>
      </c>
      <c r="D48" s="6" t="s">
        <v>160</v>
      </c>
      <c r="E48" s="5" t="s">
        <v>22</v>
      </c>
      <c r="F48" s="7">
        <v>190000</v>
      </c>
      <c r="G48" s="7"/>
      <c r="H48" s="7"/>
      <c r="I48" s="17"/>
      <c r="J48" s="17"/>
      <c r="K48" s="17"/>
      <c r="L48" s="17">
        <v>190000</v>
      </c>
      <c r="M48" s="17"/>
    </row>
    <row r="49" spans="1:13" ht="24" x14ac:dyDescent="0.15">
      <c r="A49" s="5" t="s">
        <v>124</v>
      </c>
      <c r="B49" s="5" t="s">
        <v>161</v>
      </c>
      <c r="C49" s="5" t="s">
        <v>129</v>
      </c>
      <c r="D49" s="6" t="s">
        <v>162</v>
      </c>
      <c r="E49" s="5" t="s">
        <v>22</v>
      </c>
      <c r="F49" s="7">
        <v>88000</v>
      </c>
      <c r="G49" s="7"/>
      <c r="H49" s="7"/>
      <c r="I49" s="17"/>
      <c r="J49" s="17"/>
      <c r="K49" s="17"/>
      <c r="L49" s="17">
        <v>88000</v>
      </c>
      <c r="M49" s="17"/>
    </row>
    <row r="50" spans="1:13" ht="24" x14ac:dyDescent="0.15">
      <c r="A50" s="5" t="s">
        <v>124</v>
      </c>
      <c r="B50" s="5" t="s">
        <v>163</v>
      </c>
      <c r="C50" s="5" t="s">
        <v>164</v>
      </c>
      <c r="D50" s="6" t="s">
        <v>165</v>
      </c>
      <c r="E50" s="5" t="s">
        <v>166</v>
      </c>
      <c r="F50" s="7">
        <v>2060000</v>
      </c>
      <c r="G50" s="7">
        <v>395000</v>
      </c>
      <c r="H50" s="7">
        <v>412000</v>
      </c>
      <c r="I50" s="17">
        <v>412000</v>
      </c>
      <c r="J50" s="17">
        <v>412000</v>
      </c>
      <c r="K50" s="17">
        <v>412000</v>
      </c>
      <c r="L50" s="17">
        <v>412000</v>
      </c>
      <c r="M50" s="17">
        <v>412000</v>
      </c>
    </row>
    <row r="51" spans="1:13" ht="48" x14ac:dyDescent="0.15">
      <c r="A51" s="5" t="s">
        <v>124</v>
      </c>
      <c r="B51" s="5" t="s">
        <v>167</v>
      </c>
      <c r="C51" s="5" t="s">
        <v>168</v>
      </c>
      <c r="D51" s="6" t="s">
        <v>169</v>
      </c>
      <c r="E51" s="5" t="s">
        <v>22</v>
      </c>
      <c r="F51" s="7">
        <v>10000</v>
      </c>
      <c r="G51" s="7"/>
      <c r="H51" s="7">
        <v>10000</v>
      </c>
      <c r="I51" s="17"/>
      <c r="J51" s="17"/>
      <c r="K51" s="17"/>
      <c r="L51" s="17"/>
      <c r="M51" s="17"/>
    </row>
    <row r="52" spans="1:13" ht="24" x14ac:dyDescent="0.15">
      <c r="A52" s="5" t="s">
        <v>124</v>
      </c>
      <c r="B52" s="5" t="s">
        <v>170</v>
      </c>
      <c r="C52" s="5" t="s">
        <v>171</v>
      </c>
      <c r="D52" s="6" t="s">
        <v>172</v>
      </c>
      <c r="E52" s="5" t="s">
        <v>22</v>
      </c>
      <c r="F52" s="7">
        <v>500000</v>
      </c>
      <c r="G52" s="7"/>
      <c r="H52" s="7"/>
      <c r="I52" s="17"/>
      <c r="J52" s="17"/>
      <c r="K52" s="17">
        <v>500000</v>
      </c>
      <c r="L52" s="17"/>
      <c r="M52" s="17"/>
    </row>
    <row r="53" spans="1:13" ht="48" x14ac:dyDescent="0.15">
      <c r="A53" s="5" t="s">
        <v>124</v>
      </c>
      <c r="B53" s="5" t="s">
        <v>173</v>
      </c>
      <c r="C53" s="5" t="s">
        <v>174</v>
      </c>
      <c r="D53" s="6" t="s">
        <v>175</v>
      </c>
      <c r="E53" s="5" t="s">
        <v>27</v>
      </c>
      <c r="F53" s="7">
        <v>25000</v>
      </c>
      <c r="G53" s="7"/>
      <c r="H53" s="7"/>
      <c r="I53" s="17">
        <v>25000</v>
      </c>
      <c r="J53" s="17"/>
      <c r="K53" s="17"/>
      <c r="L53" s="17"/>
      <c r="M53" s="17"/>
    </row>
    <row r="54" spans="1:13" ht="12" x14ac:dyDescent="0.15">
      <c r="A54" s="5" t="s">
        <v>124</v>
      </c>
      <c r="B54" s="5" t="s">
        <v>176</v>
      </c>
      <c r="C54" s="5" t="s">
        <v>177</v>
      </c>
      <c r="D54" s="6" t="s">
        <v>178</v>
      </c>
      <c r="E54" s="5" t="s">
        <v>22</v>
      </c>
      <c r="F54" s="7">
        <v>125000</v>
      </c>
      <c r="G54" s="7"/>
      <c r="H54" s="7"/>
      <c r="I54" s="17"/>
      <c r="J54" s="17"/>
      <c r="K54" s="17"/>
      <c r="L54" s="17"/>
      <c r="M54" s="17">
        <v>125000</v>
      </c>
    </row>
    <row r="55" spans="1:13" ht="12" x14ac:dyDescent="0.15">
      <c r="A55" s="5" t="s">
        <v>124</v>
      </c>
      <c r="B55" s="5" t="s">
        <v>179</v>
      </c>
      <c r="C55" s="5" t="s">
        <v>129</v>
      </c>
      <c r="D55" s="6" t="s">
        <v>180</v>
      </c>
      <c r="E55" s="5" t="s">
        <v>22</v>
      </c>
      <c r="F55" s="7">
        <v>88000</v>
      </c>
      <c r="G55" s="7"/>
      <c r="H55" s="7"/>
      <c r="I55" s="17"/>
      <c r="J55" s="17"/>
      <c r="K55" s="17"/>
      <c r="L55" s="17"/>
      <c r="M55" s="17">
        <v>88000</v>
      </c>
    </row>
    <row r="56" spans="1:13" ht="12" x14ac:dyDescent="0.15">
      <c r="A56" s="5" t="s">
        <v>124</v>
      </c>
      <c r="B56" s="5" t="s">
        <v>181</v>
      </c>
      <c r="C56" s="5" t="s">
        <v>182</v>
      </c>
      <c r="D56" s="6" t="s">
        <v>183</v>
      </c>
      <c r="E56" s="5" t="s">
        <v>22</v>
      </c>
      <c r="F56" s="7">
        <v>50000</v>
      </c>
      <c r="G56" s="7"/>
      <c r="H56" s="7"/>
      <c r="I56" s="17"/>
      <c r="J56" s="17"/>
      <c r="K56" s="17"/>
      <c r="L56" s="17"/>
      <c r="M56" s="17">
        <v>50000</v>
      </c>
    </row>
    <row r="57" spans="1:13" ht="24" x14ac:dyDescent="0.15">
      <c r="A57" s="5" t="s">
        <v>124</v>
      </c>
      <c r="B57" s="5" t="s">
        <v>184</v>
      </c>
      <c r="C57" s="23" t="s">
        <v>185</v>
      </c>
      <c r="D57" s="6" t="s">
        <v>186</v>
      </c>
      <c r="E57" s="5" t="s">
        <v>22</v>
      </c>
      <c r="F57" s="7">
        <v>150000</v>
      </c>
      <c r="G57" s="7"/>
      <c r="H57" s="7"/>
      <c r="I57" s="17"/>
      <c r="J57" s="17">
        <v>150000</v>
      </c>
      <c r="K57" s="17"/>
      <c r="L57" s="17"/>
      <c r="M57" s="17"/>
    </row>
    <row r="58" spans="1:13" ht="12" x14ac:dyDescent="0.15">
      <c r="A58" s="5" t="s">
        <v>124</v>
      </c>
      <c r="B58" s="5" t="s">
        <v>313</v>
      </c>
      <c r="C58" s="23" t="s">
        <v>314</v>
      </c>
      <c r="D58" s="6"/>
      <c r="E58" s="5" t="s">
        <v>22</v>
      </c>
      <c r="F58" s="7">
        <v>50000</v>
      </c>
      <c r="G58" s="7"/>
      <c r="H58" s="7"/>
      <c r="I58" s="17">
        <v>50000</v>
      </c>
      <c r="J58" s="17"/>
      <c r="K58" s="17"/>
      <c r="L58" s="17"/>
      <c r="M58" s="17"/>
    </row>
    <row r="59" spans="1:13" ht="24" x14ac:dyDescent="0.15">
      <c r="A59" s="5" t="s">
        <v>187</v>
      </c>
      <c r="B59" s="5" t="s">
        <v>188</v>
      </c>
      <c r="C59" s="5" t="s">
        <v>189</v>
      </c>
      <c r="D59" s="6" t="s">
        <v>190</v>
      </c>
      <c r="E59" s="5" t="s">
        <v>22</v>
      </c>
      <c r="F59" s="7">
        <v>20000</v>
      </c>
      <c r="H59" s="7">
        <v>20000</v>
      </c>
      <c r="I59" s="17"/>
      <c r="J59" s="17"/>
      <c r="K59" s="17"/>
      <c r="L59" s="17"/>
      <c r="M59" s="17"/>
    </row>
    <row r="60" spans="1:13" ht="24" x14ac:dyDescent="0.15">
      <c r="A60" s="5" t="s">
        <v>187</v>
      </c>
      <c r="B60" s="5" t="s">
        <v>191</v>
      </c>
      <c r="C60" s="5" t="s">
        <v>192</v>
      </c>
      <c r="D60" s="6" t="s">
        <v>193</v>
      </c>
      <c r="E60" s="5" t="s">
        <v>22</v>
      </c>
      <c r="F60" s="7">
        <v>20000</v>
      </c>
      <c r="H60" s="7">
        <v>20000</v>
      </c>
      <c r="I60" s="17"/>
      <c r="J60" s="17"/>
      <c r="K60" s="17"/>
      <c r="L60" s="17"/>
      <c r="M60" s="17"/>
    </row>
    <row r="61" spans="1:13" ht="24" x14ac:dyDescent="0.15">
      <c r="A61" s="5" t="s">
        <v>187</v>
      </c>
      <c r="B61" s="5" t="s">
        <v>191</v>
      </c>
      <c r="C61" s="5" t="s">
        <v>194</v>
      </c>
      <c r="D61" s="6" t="s">
        <v>195</v>
      </c>
      <c r="E61" s="5" t="s">
        <v>22</v>
      </c>
      <c r="F61" s="7"/>
      <c r="H61" s="7"/>
      <c r="I61" s="17"/>
      <c r="J61" s="17"/>
      <c r="K61" s="17"/>
      <c r="L61" s="17"/>
      <c r="M61" s="17"/>
    </row>
    <row r="62" spans="1:13" ht="24" x14ac:dyDescent="0.15">
      <c r="A62" s="5" t="s">
        <v>187</v>
      </c>
      <c r="B62" s="5" t="s">
        <v>196</v>
      </c>
      <c r="C62" s="5" t="s">
        <v>197</v>
      </c>
      <c r="D62" s="6" t="s">
        <v>198</v>
      </c>
      <c r="E62" s="5" t="s">
        <v>22</v>
      </c>
      <c r="F62" s="7"/>
      <c r="H62" s="7"/>
      <c r="I62" s="17"/>
      <c r="J62" s="17"/>
      <c r="K62" s="17"/>
      <c r="L62" s="17"/>
      <c r="M62" s="17"/>
    </row>
    <row r="63" spans="1:13" ht="24" x14ac:dyDescent="0.15">
      <c r="A63" s="5" t="s">
        <v>187</v>
      </c>
      <c r="B63" s="5" t="s">
        <v>199</v>
      </c>
      <c r="C63" s="5" t="s">
        <v>200</v>
      </c>
      <c r="D63" s="6" t="s">
        <v>201</v>
      </c>
      <c r="E63" s="5" t="s">
        <v>22</v>
      </c>
      <c r="F63" s="7"/>
      <c r="H63" s="7"/>
      <c r="I63" s="17"/>
      <c r="J63" s="17"/>
      <c r="K63" s="17"/>
      <c r="L63" s="17"/>
      <c r="M63" s="17"/>
    </row>
    <row r="64" spans="1:13" ht="24" x14ac:dyDescent="0.15">
      <c r="A64" s="5" t="s">
        <v>187</v>
      </c>
      <c r="B64" s="5" t="s">
        <v>202</v>
      </c>
      <c r="C64" s="5" t="s">
        <v>203</v>
      </c>
      <c r="D64" s="6" t="s">
        <v>204</v>
      </c>
      <c r="E64" s="5" t="s">
        <v>22</v>
      </c>
      <c r="F64" s="7">
        <v>1300000</v>
      </c>
      <c r="G64" s="7"/>
      <c r="H64" s="7">
        <v>100000</v>
      </c>
      <c r="I64" s="19">
        <v>300000</v>
      </c>
      <c r="J64" s="17">
        <v>120000</v>
      </c>
      <c r="K64" s="17">
        <v>120000</v>
      </c>
      <c r="L64" s="17">
        <v>120000</v>
      </c>
      <c r="M64" s="17">
        <v>120000</v>
      </c>
    </row>
    <row r="65" spans="1:13" ht="24" x14ac:dyDescent="0.15">
      <c r="A65" s="5" t="s">
        <v>187</v>
      </c>
      <c r="B65" s="5" t="s">
        <v>205</v>
      </c>
      <c r="C65" s="5" t="s">
        <v>206</v>
      </c>
      <c r="D65" s="6" t="s">
        <v>207</v>
      </c>
      <c r="E65" s="5" t="s">
        <v>277</v>
      </c>
      <c r="F65" s="7">
        <v>60000</v>
      </c>
      <c r="G65" s="7"/>
      <c r="H65" s="7"/>
      <c r="I65" s="17">
        <v>60000</v>
      </c>
      <c r="J65" s="17"/>
      <c r="K65" s="17"/>
      <c r="L65" s="17"/>
      <c r="M65" s="17"/>
    </row>
    <row r="66" spans="1:13" ht="24" x14ac:dyDescent="0.15">
      <c r="A66" s="5" t="s">
        <v>187</v>
      </c>
      <c r="B66" s="5" t="s">
        <v>292</v>
      </c>
      <c r="C66" s="28" t="s">
        <v>293</v>
      </c>
      <c r="D66" s="6" t="s">
        <v>294</v>
      </c>
      <c r="E66" s="5" t="s">
        <v>22</v>
      </c>
      <c r="F66" s="7">
        <v>120000</v>
      </c>
      <c r="G66" s="7"/>
      <c r="H66" s="7">
        <v>30000</v>
      </c>
      <c r="I66" s="17">
        <v>30000</v>
      </c>
      <c r="J66" s="17">
        <v>30000</v>
      </c>
      <c r="K66" s="17"/>
      <c r="L66" s="17"/>
      <c r="M66" s="17"/>
    </row>
    <row r="67" spans="1:13" ht="24" x14ac:dyDescent="0.15">
      <c r="A67" s="5" t="s">
        <v>208</v>
      </c>
      <c r="B67" s="5" t="s">
        <v>209</v>
      </c>
      <c r="C67" s="5" t="s">
        <v>289</v>
      </c>
      <c r="D67" s="6" t="s">
        <v>210</v>
      </c>
      <c r="E67" s="5" t="s">
        <v>37</v>
      </c>
      <c r="F67" s="7">
        <f>SUM(G67:M67)</f>
        <v>150000</v>
      </c>
      <c r="H67" s="7">
        <v>150000</v>
      </c>
      <c r="I67" s="17"/>
      <c r="J67" s="17"/>
      <c r="K67" s="17"/>
      <c r="L67" s="17"/>
      <c r="M67" s="17"/>
    </row>
    <row r="68" spans="1:13" ht="24" x14ac:dyDescent="0.15">
      <c r="A68" s="5" t="s">
        <v>208</v>
      </c>
      <c r="B68" s="5" t="s">
        <v>211</v>
      </c>
      <c r="C68" s="5" t="s">
        <v>288</v>
      </c>
      <c r="D68" s="6" t="s">
        <v>212</v>
      </c>
      <c r="E68" s="5" t="s">
        <v>22</v>
      </c>
      <c r="F68" s="7">
        <f t="shared" ref="F68:F74" si="0">SUM(G68:M68)</f>
        <v>0</v>
      </c>
      <c r="H68" s="7"/>
      <c r="I68" s="17"/>
      <c r="J68" s="17"/>
      <c r="K68" s="17"/>
      <c r="L68" s="17"/>
      <c r="M68" s="17"/>
    </row>
    <row r="69" spans="1:13" ht="24" x14ac:dyDescent="0.15">
      <c r="A69" s="5" t="s">
        <v>208</v>
      </c>
      <c r="B69" s="5" t="s">
        <v>213</v>
      </c>
      <c r="C69" s="5" t="s">
        <v>214</v>
      </c>
      <c r="D69" s="6" t="s">
        <v>215</v>
      </c>
      <c r="E69" s="5" t="s">
        <v>22</v>
      </c>
      <c r="F69" s="7">
        <f t="shared" si="0"/>
        <v>0</v>
      </c>
      <c r="H69" s="7"/>
      <c r="I69" s="17"/>
      <c r="J69" s="17"/>
      <c r="K69" s="17"/>
      <c r="L69" s="17"/>
      <c r="M69" s="17"/>
    </row>
    <row r="70" spans="1:13" ht="24" x14ac:dyDescent="0.15">
      <c r="A70" s="5" t="s">
        <v>208</v>
      </c>
      <c r="B70" s="5" t="s">
        <v>216</v>
      </c>
      <c r="C70" s="5" t="s">
        <v>217</v>
      </c>
      <c r="D70" s="6" t="s">
        <v>218</v>
      </c>
      <c r="E70" s="5" t="s">
        <v>22</v>
      </c>
      <c r="F70" s="7">
        <f t="shared" si="0"/>
        <v>0</v>
      </c>
      <c r="H70" s="7"/>
      <c r="I70" s="17"/>
      <c r="J70" s="17"/>
      <c r="K70" s="17"/>
      <c r="L70" s="17"/>
      <c r="M70" s="17"/>
    </row>
    <row r="71" spans="1:13" ht="24" x14ac:dyDescent="0.15">
      <c r="A71" s="5" t="s">
        <v>208</v>
      </c>
      <c r="B71" s="5" t="s">
        <v>219</v>
      </c>
      <c r="C71" s="5" t="s">
        <v>220</v>
      </c>
      <c r="D71" s="6" t="s">
        <v>221</v>
      </c>
      <c r="E71" s="5" t="s">
        <v>22</v>
      </c>
      <c r="F71" s="7">
        <f t="shared" si="0"/>
        <v>0</v>
      </c>
      <c r="H71" s="7"/>
      <c r="I71" s="17"/>
      <c r="J71" s="17"/>
      <c r="K71" s="17"/>
      <c r="L71" s="17"/>
      <c r="M71" s="17"/>
    </row>
    <row r="72" spans="1:13" ht="24" x14ac:dyDescent="0.15">
      <c r="A72" s="5" t="s">
        <v>208</v>
      </c>
      <c r="B72" s="5" t="s">
        <v>222</v>
      </c>
      <c r="C72" s="5" t="s">
        <v>223</v>
      </c>
      <c r="D72" s="6" t="s">
        <v>224</v>
      </c>
      <c r="E72" s="5" t="s">
        <v>22</v>
      </c>
      <c r="F72" s="7">
        <f t="shared" si="0"/>
        <v>0</v>
      </c>
      <c r="H72" s="7"/>
      <c r="I72" s="17"/>
      <c r="J72" s="17"/>
      <c r="K72" s="17"/>
      <c r="L72" s="17"/>
      <c r="M72" s="17"/>
    </row>
    <row r="73" spans="1:13" ht="24" x14ac:dyDescent="0.15">
      <c r="A73" s="5" t="s">
        <v>208</v>
      </c>
      <c r="B73" s="5" t="s">
        <v>290</v>
      </c>
      <c r="C73" s="23" t="s">
        <v>291</v>
      </c>
      <c r="D73" s="6"/>
      <c r="E73" s="5" t="s">
        <v>22</v>
      </c>
      <c r="F73" s="7">
        <f t="shared" si="0"/>
        <v>0</v>
      </c>
      <c r="H73" s="7"/>
      <c r="I73" s="17"/>
      <c r="J73" s="17"/>
      <c r="K73" s="17"/>
      <c r="L73" s="17"/>
      <c r="M73" s="17"/>
    </row>
    <row r="74" spans="1:13" ht="24" x14ac:dyDescent="0.15">
      <c r="A74" s="5" t="s">
        <v>208</v>
      </c>
      <c r="B74" s="5" t="s">
        <v>290</v>
      </c>
      <c r="C74" s="23" t="s">
        <v>291</v>
      </c>
      <c r="D74" s="6" t="s">
        <v>295</v>
      </c>
      <c r="E74" s="5" t="s">
        <v>22</v>
      </c>
      <c r="F74" s="7">
        <f t="shared" si="0"/>
        <v>925000</v>
      </c>
      <c r="H74" s="7"/>
      <c r="I74" s="17">
        <v>185000</v>
      </c>
      <c r="J74" s="17">
        <v>185000</v>
      </c>
      <c r="K74" s="17">
        <v>185000</v>
      </c>
      <c r="L74" s="17">
        <v>185000</v>
      </c>
      <c r="M74" s="17">
        <v>185000</v>
      </c>
    </row>
    <row r="75" spans="1:13" ht="12" x14ac:dyDescent="0.15">
      <c r="A75" s="5" t="s">
        <v>225</v>
      </c>
      <c r="B75" s="5" t="s">
        <v>226</v>
      </c>
      <c r="C75" s="5" t="s">
        <v>227</v>
      </c>
      <c r="D75" s="6" t="s">
        <v>228</v>
      </c>
      <c r="E75" s="5" t="s">
        <v>22</v>
      </c>
      <c r="F75" s="7">
        <v>52000</v>
      </c>
      <c r="G75" s="7">
        <v>52000</v>
      </c>
      <c r="H75" s="7"/>
      <c r="I75" s="17"/>
      <c r="J75" s="17"/>
      <c r="K75" s="17"/>
      <c r="L75" s="17"/>
      <c r="M75" s="17"/>
    </row>
    <row r="76" spans="1:13" ht="12" x14ac:dyDescent="0.15">
      <c r="A76" s="5" t="s">
        <v>225</v>
      </c>
      <c r="B76" s="5" t="s">
        <v>229</v>
      </c>
      <c r="C76" s="5" t="s">
        <v>227</v>
      </c>
      <c r="D76" s="6" t="s">
        <v>228</v>
      </c>
      <c r="E76" s="5" t="s">
        <v>22</v>
      </c>
      <c r="F76" s="7">
        <v>52000</v>
      </c>
      <c r="G76" s="7">
        <v>52000</v>
      </c>
      <c r="H76" s="7"/>
      <c r="I76" s="17"/>
      <c r="J76" s="17"/>
      <c r="K76" s="17"/>
      <c r="L76" s="17"/>
      <c r="M76" s="17"/>
    </row>
    <row r="77" spans="1:13" ht="12" x14ac:dyDescent="0.15">
      <c r="A77" s="5" t="s">
        <v>225</v>
      </c>
      <c r="B77" s="5" t="s">
        <v>230</v>
      </c>
      <c r="C77" s="5" t="s">
        <v>227</v>
      </c>
      <c r="D77" s="6" t="s">
        <v>228</v>
      </c>
      <c r="E77" s="5" t="s">
        <v>22</v>
      </c>
      <c r="F77" s="7">
        <v>52000</v>
      </c>
      <c r="G77" s="7">
        <v>52000</v>
      </c>
      <c r="H77" s="7"/>
      <c r="I77" s="17"/>
      <c r="J77" s="17"/>
      <c r="K77" s="17"/>
      <c r="L77" s="17"/>
      <c r="M77" s="17"/>
    </row>
    <row r="78" spans="1:13" ht="12" x14ac:dyDescent="0.15">
      <c r="A78" s="5" t="s">
        <v>225</v>
      </c>
      <c r="B78" s="5" t="s">
        <v>231</v>
      </c>
      <c r="C78" s="5" t="s">
        <v>232</v>
      </c>
      <c r="D78" s="6" t="s">
        <v>233</v>
      </c>
      <c r="E78" s="5" t="s">
        <v>22</v>
      </c>
      <c r="F78" s="7">
        <v>7550</v>
      </c>
      <c r="G78" s="7">
        <v>7550</v>
      </c>
      <c r="H78" s="7"/>
      <c r="I78" s="17"/>
      <c r="J78" s="17"/>
      <c r="K78" s="17"/>
      <c r="L78" s="17"/>
      <c r="M78" s="17"/>
    </row>
    <row r="79" spans="1:13" ht="24" x14ac:dyDescent="0.15">
      <c r="A79" s="5" t="s">
        <v>225</v>
      </c>
      <c r="B79" s="5" t="s">
        <v>234</v>
      </c>
      <c r="C79" s="5" t="s">
        <v>235</v>
      </c>
      <c r="D79" s="6" t="s">
        <v>236</v>
      </c>
      <c r="E79" s="5" t="s">
        <v>237</v>
      </c>
      <c r="F79" s="7">
        <v>70000</v>
      </c>
      <c r="H79" s="7">
        <v>60000</v>
      </c>
      <c r="I79" s="17"/>
      <c r="J79" s="17"/>
      <c r="K79" s="17"/>
      <c r="L79" s="17"/>
      <c r="M79" s="17"/>
    </row>
    <row r="80" spans="1:13" ht="12" x14ac:dyDescent="0.15">
      <c r="A80" s="5" t="s">
        <v>225</v>
      </c>
      <c r="B80" s="5" t="s">
        <v>238</v>
      </c>
      <c r="C80" s="5" t="s">
        <v>227</v>
      </c>
      <c r="D80" s="6" t="s">
        <v>228</v>
      </c>
      <c r="E80" s="5" t="s">
        <v>41</v>
      </c>
      <c r="F80" s="7">
        <v>55000</v>
      </c>
      <c r="H80" s="7">
        <v>55000</v>
      </c>
      <c r="I80" s="17"/>
      <c r="J80" s="17"/>
      <c r="K80" s="17"/>
      <c r="L80" s="17"/>
      <c r="M80" s="17"/>
    </row>
    <row r="81" spans="1:13" ht="12" x14ac:dyDescent="0.15">
      <c r="A81" s="5" t="s">
        <v>225</v>
      </c>
      <c r="B81" s="5" t="s">
        <v>239</v>
      </c>
      <c r="C81" s="5" t="s">
        <v>227</v>
      </c>
      <c r="D81" s="6" t="s">
        <v>228</v>
      </c>
      <c r="E81" s="5" t="s">
        <v>22</v>
      </c>
      <c r="F81" s="7">
        <v>55000</v>
      </c>
      <c r="H81" s="7">
        <v>55000</v>
      </c>
      <c r="I81" s="17"/>
      <c r="J81" s="17"/>
      <c r="K81" s="17"/>
      <c r="L81" s="17"/>
      <c r="M81" s="17"/>
    </row>
    <row r="82" spans="1:13" ht="12" x14ac:dyDescent="0.15">
      <c r="A82" s="5" t="s">
        <v>240</v>
      </c>
      <c r="B82" s="5" t="s">
        <v>241</v>
      </c>
      <c r="C82" s="5" t="s">
        <v>227</v>
      </c>
      <c r="D82" s="6" t="s">
        <v>228</v>
      </c>
      <c r="E82" s="5" t="s">
        <v>22</v>
      </c>
      <c r="F82" s="7">
        <v>55000</v>
      </c>
      <c r="H82" s="7">
        <v>55000</v>
      </c>
      <c r="I82" s="17"/>
      <c r="J82" s="17"/>
      <c r="K82" s="17"/>
      <c r="L82" s="17"/>
      <c r="M82" s="17"/>
    </row>
    <row r="83" spans="1:13" ht="12" x14ac:dyDescent="0.15">
      <c r="A83" s="5" t="s">
        <v>225</v>
      </c>
      <c r="B83" s="5" t="s">
        <v>242</v>
      </c>
      <c r="C83" s="5" t="s">
        <v>243</v>
      </c>
      <c r="D83" s="6" t="s">
        <v>244</v>
      </c>
      <c r="E83" s="5" t="s">
        <v>41</v>
      </c>
      <c r="F83" s="7">
        <v>55000</v>
      </c>
      <c r="H83" s="7">
        <v>55000</v>
      </c>
      <c r="I83" s="17"/>
      <c r="J83" s="17"/>
      <c r="K83" s="17"/>
      <c r="L83" s="17"/>
      <c r="M83" s="17"/>
    </row>
    <row r="84" spans="1:13" ht="24" x14ac:dyDescent="0.15">
      <c r="A84" s="5" t="s">
        <v>225</v>
      </c>
      <c r="B84" s="5" t="s">
        <v>245</v>
      </c>
      <c r="C84" s="5" t="s">
        <v>227</v>
      </c>
      <c r="D84" s="6" t="s">
        <v>246</v>
      </c>
      <c r="E84" s="5" t="s">
        <v>22</v>
      </c>
      <c r="F84" s="7">
        <v>36000</v>
      </c>
      <c r="H84" s="7"/>
      <c r="I84" s="17"/>
      <c r="J84" s="17">
        <v>36000</v>
      </c>
      <c r="K84" s="17"/>
      <c r="L84" s="17"/>
      <c r="M84" s="17"/>
    </row>
    <row r="85" spans="1:13" ht="12" x14ac:dyDescent="0.15">
      <c r="A85" s="5" t="s">
        <v>225</v>
      </c>
      <c r="B85" s="5" t="s">
        <v>247</v>
      </c>
      <c r="C85" s="5" t="s">
        <v>227</v>
      </c>
      <c r="D85" s="6" t="s">
        <v>228</v>
      </c>
      <c r="E85" s="5" t="s">
        <v>22</v>
      </c>
      <c r="F85" s="7">
        <v>57000</v>
      </c>
      <c r="G85" s="7"/>
      <c r="H85" s="7"/>
      <c r="I85" s="17">
        <v>57000</v>
      </c>
      <c r="J85" s="17"/>
      <c r="K85" s="17"/>
      <c r="L85" s="17"/>
      <c r="M85" s="17"/>
    </row>
    <row r="86" spans="1:13" ht="12" x14ac:dyDescent="0.15">
      <c r="A86" s="5" t="s">
        <v>225</v>
      </c>
      <c r="B86" s="5" t="s">
        <v>248</v>
      </c>
      <c r="C86" s="5" t="s">
        <v>227</v>
      </c>
      <c r="D86" s="6" t="s">
        <v>228</v>
      </c>
      <c r="E86" s="5" t="s">
        <v>22</v>
      </c>
      <c r="F86" s="7">
        <v>59000</v>
      </c>
      <c r="G86" s="7"/>
      <c r="H86" s="7"/>
      <c r="I86" s="17"/>
      <c r="J86" s="17"/>
      <c r="K86" s="17">
        <v>59000</v>
      </c>
      <c r="L86" s="17"/>
      <c r="M86" s="17"/>
    </row>
    <row r="87" spans="1:13" ht="24" x14ac:dyDescent="0.15">
      <c r="A87" s="5" t="s">
        <v>225</v>
      </c>
      <c r="B87" s="5" t="s">
        <v>249</v>
      </c>
      <c r="C87" s="5" t="s">
        <v>250</v>
      </c>
      <c r="D87" s="6" t="s">
        <v>251</v>
      </c>
      <c r="E87" s="5" t="s">
        <v>22</v>
      </c>
      <c r="F87" s="7">
        <v>10000</v>
      </c>
      <c r="G87" s="7"/>
      <c r="H87" s="7"/>
      <c r="I87" s="17"/>
      <c r="J87" s="17"/>
      <c r="K87" s="17">
        <v>10000</v>
      </c>
      <c r="L87" s="17"/>
      <c r="M87" s="17"/>
    </row>
    <row r="88" spans="1:13" ht="12" x14ac:dyDescent="0.15">
      <c r="A88" s="5" t="s">
        <v>225</v>
      </c>
      <c r="B88" s="5" t="s">
        <v>252</v>
      </c>
      <c r="C88" s="5" t="s">
        <v>253</v>
      </c>
      <c r="D88" s="6" t="s">
        <v>254</v>
      </c>
      <c r="E88" s="5" t="s">
        <v>22</v>
      </c>
      <c r="F88" s="7">
        <v>14000</v>
      </c>
      <c r="L88" s="17">
        <v>14000</v>
      </c>
      <c r="M88" s="17"/>
    </row>
    <row r="89" spans="1:13" ht="12" x14ac:dyDescent="0.15">
      <c r="A89" s="5" t="s">
        <v>225</v>
      </c>
      <c r="B89" s="5" t="s">
        <v>255</v>
      </c>
      <c r="C89" s="5" t="s">
        <v>227</v>
      </c>
      <c r="D89" s="6" t="s">
        <v>228</v>
      </c>
      <c r="E89" s="5" t="s">
        <v>22</v>
      </c>
      <c r="F89" s="7">
        <v>59000</v>
      </c>
      <c r="G89" s="7"/>
      <c r="H89" s="7"/>
      <c r="I89" s="17"/>
      <c r="J89" s="17"/>
      <c r="K89" s="17"/>
      <c r="L89" s="17"/>
      <c r="M89" s="17">
        <v>59000</v>
      </c>
    </row>
    <row r="90" spans="1:13" ht="24" x14ac:dyDescent="0.15">
      <c r="A90" s="5" t="s">
        <v>225</v>
      </c>
      <c r="B90" s="5" t="s">
        <v>256</v>
      </c>
      <c r="C90" s="5" t="s">
        <v>316</v>
      </c>
      <c r="D90" s="6" t="s">
        <v>317</v>
      </c>
      <c r="E90" s="5" t="s">
        <v>27</v>
      </c>
      <c r="F90" s="7">
        <v>25000</v>
      </c>
      <c r="G90" s="7"/>
      <c r="H90" s="7"/>
      <c r="I90" s="17">
        <v>25000</v>
      </c>
      <c r="J90" s="17"/>
      <c r="K90" s="17"/>
      <c r="L90" s="17"/>
      <c r="M90" s="17"/>
    </row>
    <row r="91" spans="1:13" ht="24" x14ac:dyDescent="0.15">
      <c r="A91" s="5" t="s">
        <v>257</v>
      </c>
      <c r="B91" s="5" t="s">
        <v>258</v>
      </c>
      <c r="C91" s="5" t="s">
        <v>259</v>
      </c>
      <c r="D91" s="6" t="s">
        <v>296</v>
      </c>
      <c r="E91" s="5" t="s">
        <v>27</v>
      </c>
      <c r="F91" s="7">
        <v>80000</v>
      </c>
      <c r="H91" s="7"/>
      <c r="I91" s="17">
        <v>80000</v>
      </c>
      <c r="J91" s="17"/>
      <c r="K91" s="17"/>
      <c r="L91" s="17"/>
      <c r="M91" s="17"/>
    </row>
    <row r="92" spans="1:13" ht="24" x14ac:dyDescent="0.15">
      <c r="A92" s="5" t="s">
        <v>257</v>
      </c>
      <c r="B92" s="5" t="s">
        <v>260</v>
      </c>
      <c r="C92" s="5" t="s">
        <v>259</v>
      </c>
      <c r="D92" s="6" t="s">
        <v>261</v>
      </c>
      <c r="E92" s="5" t="s">
        <v>22</v>
      </c>
      <c r="F92" s="7">
        <v>70000</v>
      </c>
      <c r="H92" s="7"/>
      <c r="I92" s="17"/>
      <c r="J92" s="17"/>
      <c r="K92" s="17">
        <v>70000</v>
      </c>
      <c r="L92" s="17"/>
      <c r="M92" s="17"/>
    </row>
    <row r="93" spans="1:13" ht="24" x14ac:dyDescent="0.15">
      <c r="A93" s="5" t="s">
        <v>257</v>
      </c>
      <c r="B93" s="5" t="s">
        <v>262</v>
      </c>
      <c r="C93" s="5" t="s">
        <v>263</v>
      </c>
      <c r="D93" s="6" t="s">
        <v>264</v>
      </c>
      <c r="E93" s="5" t="s">
        <v>265</v>
      </c>
      <c r="F93" s="7">
        <v>300000</v>
      </c>
      <c r="H93" s="7"/>
      <c r="I93" s="17">
        <v>300000</v>
      </c>
      <c r="J93" s="17"/>
      <c r="K93" s="17"/>
      <c r="L93" s="17"/>
      <c r="M93" s="17"/>
    </row>
    <row r="94" spans="1:13" ht="24" x14ac:dyDescent="0.15">
      <c r="A94" s="5" t="s">
        <v>266</v>
      </c>
      <c r="B94" s="5" t="s">
        <v>267</v>
      </c>
      <c r="C94" s="5" t="s">
        <v>268</v>
      </c>
      <c r="D94" s="6"/>
      <c r="E94" s="5"/>
      <c r="F94" s="7"/>
      <c r="G94" s="7"/>
      <c r="H94" s="7"/>
      <c r="I94" s="17"/>
      <c r="J94" s="17"/>
      <c r="K94" s="17"/>
      <c r="L94" s="17"/>
      <c r="M94" s="17"/>
    </row>
    <row r="95" spans="1:13" ht="24" x14ac:dyDescent="0.15">
      <c r="A95" s="5" t="s">
        <v>266</v>
      </c>
      <c r="B95" s="5" t="s">
        <v>269</v>
      </c>
      <c r="C95" s="5" t="s">
        <v>270</v>
      </c>
      <c r="D95" s="6"/>
      <c r="E95" s="5"/>
      <c r="F95" s="7"/>
      <c r="G95" s="7"/>
      <c r="H95" s="7"/>
      <c r="I95" s="17"/>
      <c r="J95" s="17"/>
      <c r="K95" s="17"/>
      <c r="L95" s="17"/>
      <c r="M95" s="17"/>
    </row>
    <row r="96" spans="1:13" ht="24" x14ac:dyDescent="0.15">
      <c r="A96" s="5" t="s">
        <v>271</v>
      </c>
      <c r="B96" s="5" t="s">
        <v>272</v>
      </c>
      <c r="C96" s="5" t="s">
        <v>273</v>
      </c>
      <c r="D96" s="6" t="s">
        <v>274</v>
      </c>
      <c r="E96" s="5" t="s">
        <v>22</v>
      </c>
      <c r="F96" s="7">
        <v>45000</v>
      </c>
      <c r="H96" s="7"/>
      <c r="I96" s="17"/>
      <c r="J96" s="17">
        <v>45000</v>
      </c>
      <c r="K96" s="17"/>
      <c r="L96" s="17"/>
      <c r="M96" s="17"/>
    </row>
    <row r="97" spans="1:13" ht="24" x14ac:dyDescent="0.15">
      <c r="A97" s="5" t="s">
        <v>271</v>
      </c>
      <c r="B97" s="5" t="s">
        <v>275</v>
      </c>
      <c r="C97" s="5" t="s">
        <v>273</v>
      </c>
      <c r="D97" s="6" t="s">
        <v>276</v>
      </c>
      <c r="E97" s="5" t="s">
        <v>22</v>
      </c>
      <c r="F97" s="7">
        <v>180000</v>
      </c>
      <c r="G97" s="7"/>
      <c r="H97" s="7">
        <f>45000</f>
        <v>45000</v>
      </c>
      <c r="I97" s="17">
        <f>45000</f>
        <v>45000</v>
      </c>
      <c r="J97" s="17"/>
      <c r="K97" s="17">
        <f>45000</f>
        <v>45000</v>
      </c>
      <c r="L97" s="17">
        <v>45000</v>
      </c>
      <c r="M97" s="17"/>
    </row>
    <row r="98" spans="1:13" ht="36" x14ac:dyDescent="0.15">
      <c r="A98" s="5" t="s">
        <v>271</v>
      </c>
      <c r="B98" s="5" t="s">
        <v>278</v>
      </c>
      <c r="C98" s="5" t="s">
        <v>279</v>
      </c>
      <c r="D98" s="6" t="s">
        <v>280</v>
      </c>
      <c r="E98" s="5" t="s">
        <v>98</v>
      </c>
      <c r="F98" s="7">
        <v>250000</v>
      </c>
      <c r="G98" s="7"/>
      <c r="H98" s="7"/>
      <c r="I98" s="17">
        <v>250000</v>
      </c>
      <c r="J98" s="17"/>
      <c r="K98" s="17"/>
      <c r="L98" s="17"/>
      <c r="M98" s="17"/>
    </row>
    <row r="99" spans="1:13" ht="24" x14ac:dyDescent="0.15">
      <c r="A99" s="5" t="s">
        <v>271</v>
      </c>
      <c r="B99" s="5" t="s">
        <v>281</v>
      </c>
      <c r="C99" s="5" t="s">
        <v>282</v>
      </c>
      <c r="D99" s="6" t="s">
        <v>283</v>
      </c>
      <c r="E99" s="5" t="s">
        <v>27</v>
      </c>
      <c r="F99" s="7">
        <v>168174</v>
      </c>
      <c r="G99" s="7">
        <v>168174</v>
      </c>
      <c r="H99" s="7">
        <v>179884</v>
      </c>
      <c r="I99" s="17"/>
      <c r="J99" s="17"/>
      <c r="K99" s="17"/>
      <c r="L99" s="17"/>
      <c r="M99" s="17"/>
    </row>
    <row r="100" spans="1:13" ht="24" x14ac:dyDescent="0.15">
      <c r="A100" s="5" t="s">
        <v>271</v>
      </c>
      <c r="B100" s="5" t="s">
        <v>309</v>
      </c>
      <c r="C100" s="5" t="s">
        <v>310</v>
      </c>
      <c r="D100" s="6" t="s">
        <v>311</v>
      </c>
      <c r="E100" s="5" t="s">
        <v>27</v>
      </c>
      <c r="F100" s="7">
        <v>20000</v>
      </c>
      <c r="G100" s="7"/>
      <c r="H100" s="7"/>
      <c r="I100" s="17"/>
      <c r="J100" s="17">
        <v>20000</v>
      </c>
      <c r="K100" s="17"/>
      <c r="L100" s="17"/>
      <c r="M100" s="17"/>
    </row>
    <row r="101" spans="1:13" x14ac:dyDescent="0.15">
      <c r="A101" s="5"/>
      <c r="B101" s="5"/>
      <c r="C101" s="5"/>
      <c r="D101" s="6"/>
      <c r="E101" s="5"/>
      <c r="F101" s="7"/>
      <c r="G101" s="7"/>
      <c r="H101" s="7"/>
      <c r="I101" s="17"/>
      <c r="J101" s="17"/>
      <c r="K101" s="17"/>
      <c r="L101" s="17"/>
      <c r="M101" s="17"/>
    </row>
    <row r="102" spans="1:13" x14ac:dyDescent="0.15">
      <c r="A102" s="5"/>
      <c r="B102" s="5"/>
      <c r="C102" s="5"/>
      <c r="D102" s="6"/>
      <c r="E102" s="5"/>
      <c r="F102" s="7"/>
      <c r="G102" s="7"/>
      <c r="H102" s="7"/>
      <c r="I102" s="17"/>
      <c r="J102" s="17"/>
      <c r="K102" s="17"/>
      <c r="L102" s="17"/>
      <c r="M102" s="17"/>
    </row>
    <row r="103" spans="1:13" ht="12" x14ac:dyDescent="0.15">
      <c r="E103" s="10" t="s">
        <v>284</v>
      </c>
      <c r="F103" s="11">
        <f t="shared" ref="F103:M103" si="1">SUM(F2:F102)</f>
        <v>12672204</v>
      </c>
      <c r="G103" s="11">
        <f t="shared" si="1"/>
        <v>1467364</v>
      </c>
      <c r="H103" s="11">
        <f t="shared" si="1"/>
        <v>3032024</v>
      </c>
      <c r="I103" s="20">
        <f t="shared" si="1"/>
        <v>2669200</v>
      </c>
      <c r="J103" s="20">
        <f t="shared" si="1"/>
        <v>1954000</v>
      </c>
      <c r="K103" s="20">
        <f t="shared" si="1"/>
        <v>1824000</v>
      </c>
      <c r="L103" s="20">
        <f t="shared" si="1"/>
        <v>1479000</v>
      </c>
      <c r="M103" s="20">
        <f t="shared" si="1"/>
        <v>1099000</v>
      </c>
    </row>
    <row r="104" spans="1:13" x14ac:dyDescent="0.15">
      <c r="H104" s="12"/>
      <c r="I104" s="21"/>
    </row>
    <row r="105" spans="1:13" x14ac:dyDescent="0.15">
      <c r="H105" s="12"/>
      <c r="I105" s="21"/>
    </row>
    <row r="106" spans="1:13" x14ac:dyDescent="0.15">
      <c r="H106" s="12"/>
      <c r="I106" s="21"/>
    </row>
    <row r="107" spans="1:13" x14ac:dyDescent="0.15">
      <c r="H107" s="12"/>
      <c r="I107" s="21"/>
    </row>
    <row r="108" spans="1:13" x14ac:dyDescent="0.15">
      <c r="H108" s="12"/>
      <c r="I108" s="21"/>
    </row>
    <row r="190" spans="1:13" x14ac:dyDescent="0.15">
      <c r="A190" s="5"/>
      <c r="B190" s="5"/>
      <c r="C190" s="5"/>
      <c r="D190" s="6"/>
      <c r="E190" s="5"/>
      <c r="F190" s="7"/>
      <c r="G190" s="7"/>
      <c r="H190" s="7"/>
      <c r="I190" s="17"/>
      <c r="J190" s="17"/>
      <c r="K190" s="17"/>
      <c r="L190" s="17"/>
      <c r="M190" s="17"/>
    </row>
    <row r="191" spans="1:13" s="4" customFormat="1" ht="12" x14ac:dyDescent="0.15">
      <c r="A191" s="13" t="s">
        <v>285</v>
      </c>
      <c r="B191" s="5"/>
      <c r="D191" s="14"/>
      <c r="F191" s="15">
        <f>SUM(F3:F102)</f>
        <v>12636204</v>
      </c>
      <c r="G191" s="15">
        <f t="shared" ref="G191:M191" si="2">SUM(G3:G190)</f>
        <v>2934728</v>
      </c>
      <c r="H191" s="15">
        <f t="shared" si="2"/>
        <v>6028048</v>
      </c>
      <c r="I191" s="22">
        <f t="shared" si="2"/>
        <v>5338400</v>
      </c>
      <c r="J191" s="22">
        <f t="shared" si="2"/>
        <v>3908000</v>
      </c>
      <c r="K191" s="22">
        <f t="shared" si="2"/>
        <v>3648000</v>
      </c>
      <c r="L191" s="22">
        <f t="shared" si="2"/>
        <v>2958000</v>
      </c>
      <c r="M191" s="22">
        <f t="shared" si="2"/>
        <v>2198000</v>
      </c>
    </row>
    <row r="192" spans="1:13" ht="11.25" hidden="1" customHeight="1" x14ac:dyDescent="0.15">
      <c r="A192" s="5"/>
      <c r="B192" s="5"/>
      <c r="C192" s="5"/>
      <c r="D192" s="6"/>
      <c r="E192" s="5"/>
      <c r="F192" s="7"/>
      <c r="G192" s="7" t="s">
        <v>286</v>
      </c>
      <c r="H192" s="7"/>
      <c r="I192" s="17" t="s">
        <v>287</v>
      </c>
      <c r="J192" s="17"/>
      <c r="K192" s="17"/>
      <c r="L192" s="17"/>
      <c r="M192" s="17"/>
    </row>
    <row r="193" spans="1:13" ht="11.25" hidden="1" customHeight="1" x14ac:dyDescent="0.15">
      <c r="A193" s="5"/>
      <c r="B193" s="5"/>
      <c r="C193" s="5"/>
      <c r="D193" s="6"/>
      <c r="E193" s="5"/>
      <c r="F193" s="7"/>
      <c r="G193" s="7">
        <f>SUM(G191:K191)</f>
        <v>21857176</v>
      </c>
      <c r="H193" s="7"/>
      <c r="I193" s="17">
        <f>F191-G193</f>
        <v>-9220972</v>
      </c>
      <c r="J193" s="17"/>
      <c r="K193" s="17"/>
      <c r="L193" s="17"/>
      <c r="M193" s="17"/>
    </row>
    <row r="194" spans="1:13" x14ac:dyDescent="0.15">
      <c r="A194" s="5"/>
      <c r="B194" s="5"/>
      <c r="C194" s="5"/>
      <c r="D194" s="6"/>
      <c r="E194" s="5"/>
      <c r="F194" s="7"/>
      <c r="G194" s="7"/>
      <c r="H194" s="7"/>
      <c r="I194" s="17"/>
      <c r="J194" s="17"/>
      <c r="K194" s="17"/>
      <c r="L194" s="17"/>
      <c r="M194" s="17"/>
    </row>
    <row r="195" spans="1:13" x14ac:dyDescent="0.15">
      <c r="A195" s="5"/>
      <c r="B195" s="5"/>
      <c r="C195" s="5"/>
      <c r="D195" s="6"/>
      <c r="E195" s="5"/>
      <c r="F195" s="7"/>
      <c r="G195" s="7"/>
      <c r="H195" s="7"/>
      <c r="I195" s="17"/>
      <c r="J195" s="17"/>
      <c r="K195" s="17"/>
      <c r="L195" s="17"/>
      <c r="M195" s="17"/>
    </row>
    <row r="196" spans="1:13" x14ac:dyDescent="0.15">
      <c r="A196" s="5"/>
      <c r="B196" s="5"/>
      <c r="C196" s="5"/>
      <c r="D196" s="6"/>
      <c r="E196" s="5"/>
      <c r="F196" s="7"/>
      <c r="G196" s="7"/>
      <c r="H196" s="7"/>
      <c r="I196" s="17"/>
      <c r="J196" s="17"/>
      <c r="K196" s="17"/>
      <c r="L196" s="17"/>
      <c r="M196"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D01A-E1F9-F54F-A337-6250F79D56A4}">
  <dimension ref="A3:H20"/>
  <sheetViews>
    <sheetView workbookViewId="0">
      <selection activeCell="C29" sqref="C29"/>
    </sheetView>
  </sheetViews>
  <sheetFormatPr baseColWidth="10" defaultRowHeight="16" x14ac:dyDescent="0.2"/>
  <cols>
    <col min="1" max="1" width="45" bestFit="1" customWidth="1"/>
    <col min="2" max="5" width="14" style="26" bestFit="1" customWidth="1"/>
    <col min="6" max="6" width="13.6640625" style="26" bestFit="1" customWidth="1"/>
    <col min="7" max="7" width="13.5" style="26" bestFit="1" customWidth="1"/>
    <col min="8" max="8" width="13.6640625" style="26" bestFit="1" customWidth="1"/>
  </cols>
  <sheetData>
    <row r="3" spans="1:8" x14ac:dyDescent="0.2">
      <c r="A3" s="24" t="s">
        <v>301</v>
      </c>
      <c r="B3" s="26" t="s">
        <v>303</v>
      </c>
      <c r="C3" s="26" t="s">
        <v>304</v>
      </c>
      <c r="D3" s="26" t="s">
        <v>305</v>
      </c>
      <c r="E3" s="26" t="s">
        <v>306</v>
      </c>
      <c r="F3" s="26" t="s">
        <v>307</v>
      </c>
      <c r="G3"/>
      <c r="H3"/>
    </row>
    <row r="4" spans="1:8" x14ac:dyDescent="0.2">
      <c r="A4" s="25" t="s">
        <v>300</v>
      </c>
      <c r="E4" s="26">
        <v>315000</v>
      </c>
      <c r="G4"/>
      <c r="H4"/>
    </row>
    <row r="5" spans="1:8" x14ac:dyDescent="0.2">
      <c r="A5" s="25" t="s">
        <v>41</v>
      </c>
      <c r="G5"/>
      <c r="H5"/>
    </row>
    <row r="6" spans="1:8" x14ac:dyDescent="0.2">
      <c r="A6" s="25" t="s">
        <v>45</v>
      </c>
      <c r="G6"/>
      <c r="H6"/>
    </row>
    <row r="7" spans="1:8" x14ac:dyDescent="0.2">
      <c r="A7" s="25" t="s">
        <v>166</v>
      </c>
      <c r="B7" s="26">
        <v>412000</v>
      </c>
      <c r="C7" s="26">
        <v>412000</v>
      </c>
      <c r="D7" s="26">
        <v>412000</v>
      </c>
      <c r="E7" s="26">
        <v>412000</v>
      </c>
      <c r="F7" s="26">
        <v>412000</v>
      </c>
      <c r="G7"/>
      <c r="H7"/>
    </row>
    <row r="8" spans="1:8" x14ac:dyDescent="0.2">
      <c r="A8" s="25" t="s">
        <v>98</v>
      </c>
      <c r="B8" s="26">
        <v>450000</v>
      </c>
      <c r="D8" s="26">
        <v>165000</v>
      </c>
      <c r="G8"/>
      <c r="H8"/>
    </row>
    <row r="9" spans="1:8" x14ac:dyDescent="0.2">
      <c r="A9" s="25" t="s">
        <v>237</v>
      </c>
      <c r="G9"/>
      <c r="H9"/>
    </row>
    <row r="10" spans="1:8" x14ac:dyDescent="0.2">
      <c r="A10" s="25" t="s">
        <v>17</v>
      </c>
      <c r="G10"/>
      <c r="H10"/>
    </row>
    <row r="11" spans="1:8" x14ac:dyDescent="0.2">
      <c r="A11" s="25" t="s">
        <v>22</v>
      </c>
      <c r="B11" s="26">
        <v>1113000</v>
      </c>
      <c r="C11" s="26">
        <v>762000</v>
      </c>
      <c r="D11" s="26">
        <v>1247000</v>
      </c>
      <c r="E11" s="26">
        <v>552000</v>
      </c>
      <c r="F11" s="26">
        <v>567000</v>
      </c>
      <c r="G11"/>
      <c r="H11"/>
    </row>
    <row r="12" spans="1:8" x14ac:dyDescent="0.2">
      <c r="A12" s="25" t="s">
        <v>37</v>
      </c>
      <c r="G12"/>
      <c r="H12"/>
    </row>
    <row r="13" spans="1:8" x14ac:dyDescent="0.2">
      <c r="A13" s="25" t="s">
        <v>27</v>
      </c>
      <c r="B13" s="26">
        <v>105000</v>
      </c>
      <c r="C13" s="26">
        <v>828000</v>
      </c>
      <c r="G13"/>
      <c r="H13"/>
    </row>
    <row r="14" spans="1:8" x14ac:dyDescent="0.2">
      <c r="A14" s="25" t="s">
        <v>265</v>
      </c>
      <c r="B14" s="26">
        <v>300000</v>
      </c>
      <c r="G14"/>
      <c r="H14"/>
    </row>
    <row r="15" spans="1:8" x14ac:dyDescent="0.2">
      <c r="A15" s="25" t="s">
        <v>277</v>
      </c>
      <c r="B15" s="26">
        <v>60000</v>
      </c>
      <c r="G15"/>
      <c r="H15"/>
    </row>
    <row r="16" spans="1:8" x14ac:dyDescent="0.2">
      <c r="A16" s="25" t="s">
        <v>86</v>
      </c>
      <c r="B16" s="26">
        <v>64200</v>
      </c>
      <c r="C16" s="26">
        <v>12000</v>
      </c>
      <c r="G16"/>
      <c r="H16"/>
    </row>
    <row r="17" spans="1:8" x14ac:dyDescent="0.2">
      <c r="A17" s="25" t="s">
        <v>108</v>
      </c>
      <c r="C17" s="26">
        <v>80000</v>
      </c>
      <c r="E17" s="26">
        <v>80000</v>
      </c>
      <c r="G17"/>
      <c r="H17"/>
    </row>
    <row r="18" spans="1:8" x14ac:dyDescent="0.2">
      <c r="A18" s="25" t="s">
        <v>308</v>
      </c>
      <c r="G18"/>
      <c r="H18"/>
    </row>
    <row r="19" spans="1:8" x14ac:dyDescent="0.2">
      <c r="A19" s="25" t="s">
        <v>312</v>
      </c>
      <c r="G19"/>
      <c r="H19"/>
    </row>
    <row r="20" spans="1:8" x14ac:dyDescent="0.2">
      <c r="A20" s="25" t="s">
        <v>302</v>
      </c>
      <c r="B20" s="26">
        <v>2504200</v>
      </c>
      <c r="C20" s="26">
        <v>2094000</v>
      </c>
      <c r="D20" s="26">
        <v>1824000</v>
      </c>
      <c r="E20" s="26">
        <v>1359000</v>
      </c>
      <c r="F20" s="26">
        <v>979000</v>
      </c>
      <c r="G20"/>
      <c r="H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FY23 to FY27</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Milano</dc:creator>
  <cp:lastModifiedBy>Nicholas Milano</cp:lastModifiedBy>
  <dcterms:created xsi:type="dcterms:W3CDTF">2021-09-21T20:44:32Z</dcterms:created>
  <dcterms:modified xsi:type="dcterms:W3CDTF">2022-02-15T20:39:01Z</dcterms:modified>
</cp:coreProperties>
</file>